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885" activeTab="0"/>
  </bookViews>
  <sheets>
    <sheet name="Confidence limits" sheetId="1" r:id="rId1"/>
    <sheet name="Comparing estimates" sheetId="2" r:id="rId2"/>
  </sheets>
  <definedNames>
    <definedName name="_xlnm.Print_Area" localSheetId="0">'Confidence limits'!$C$1:$N$43</definedName>
  </definedNames>
  <calcPr fullCalcOnLoad="1"/>
</workbook>
</file>

<file path=xl/sharedStrings.xml><?xml version="1.0" encoding="utf-8"?>
<sst xmlns="http://schemas.openxmlformats.org/spreadsheetml/2006/main" count="81" uniqueCount="49">
  <si>
    <t>Input</t>
  </si>
  <si>
    <t>Unweighted</t>
  </si>
  <si>
    <t>Estimated</t>
  </si>
  <si>
    <t>(000s)</t>
  </si>
  <si>
    <t>(%)</t>
  </si>
  <si>
    <t>Population</t>
  </si>
  <si>
    <t>Readership</t>
  </si>
  <si>
    <t>Upper Confidence Limit</t>
  </si>
  <si>
    <t>(000's)</t>
  </si>
  <si>
    <t>Estimated Readership</t>
  </si>
  <si>
    <t>Lower Confidence Limit</t>
  </si>
  <si>
    <t>P</t>
  </si>
  <si>
    <t>SE</t>
  </si>
  <si>
    <t>DF</t>
  </si>
  <si>
    <t>Upper (%)</t>
  </si>
  <si>
    <t>Lower (%)</t>
  </si>
  <si>
    <t>(%) (+/-)</t>
  </si>
  <si>
    <t>(000s) (+/-)</t>
  </si>
  <si>
    <t>000s</t>
  </si>
  <si>
    <t>First Entry</t>
  </si>
  <si>
    <t>Second Entry</t>
  </si>
  <si>
    <t>p1</t>
  </si>
  <si>
    <t>p2</t>
  </si>
  <si>
    <t>SE 1</t>
  </si>
  <si>
    <t>SE 2</t>
  </si>
  <si>
    <t>SE p1-p2</t>
  </si>
  <si>
    <t>p1-p2</t>
  </si>
  <si>
    <t>t-value</t>
  </si>
  <si>
    <t>Sample size</t>
  </si>
  <si>
    <t>2. The Confidence Limits are then shown under Results.</t>
  </si>
  <si>
    <t>What do these results mean?</t>
  </si>
  <si>
    <t>Sample Size</t>
  </si>
  <si>
    <t>Population (000s)</t>
  </si>
  <si>
    <t>Results at 95% confidence level</t>
  </si>
  <si>
    <t>Significantly Different or   Not Significantly Different:</t>
  </si>
  <si>
    <t>1. A readership estimate of 942,000 women has been entered in the input cell for time-period 1, and an estimate of 1,008,000 women for time-period 2, together with the Unweighted Sample Size and Estimated Population of all women for the two time periods.</t>
  </si>
  <si>
    <t xml:space="preserve">2. Although there is in this example a difference of 66,000 in the readership between time-period 1 and time-period 2, this difference is not statistically significant at the 95% confidence level </t>
  </si>
  <si>
    <t>Results: 95% Confidence Limits</t>
  </si>
  <si>
    <t>2. The Results will show whether the difference between the two estimates is statistically significant or not.</t>
  </si>
  <si>
    <t>3. This means that the difference of 66,000 may be the result of sampling variation rather than any real change in the number of women reading that publication.</t>
  </si>
  <si>
    <t xml:space="preserve">2. The results cells show the upper and lower confidence limits that attach to this estimate at the 95% confidence level. This means that there is a 95% chance that the actual readership falls somewhere within these limits: in this example the published readership estimate is 925,000 women, and there is a 95% chance that the actual readership lies somewhere between 850,000 and 1,000,000 women. </t>
  </si>
  <si>
    <t>1. Input data into the yellow cells.  For an explanation of what each cell represents, see the example below.</t>
  </si>
  <si>
    <r>
      <t>Use this screen to establish if the difference in an estimate between between two</t>
    </r>
    <r>
      <rPr>
        <b/>
        <u val="single"/>
        <sz val="32"/>
        <color indexed="12"/>
        <rFont val="Calibri"/>
        <family val="2"/>
      </rPr>
      <t xml:space="preserve"> independent </t>
    </r>
    <r>
      <rPr>
        <b/>
        <sz val="32"/>
        <color indexed="12"/>
        <rFont val="Calibri"/>
        <family val="2"/>
      </rPr>
      <t>time periods (e.g. January-June v. July-December) is statistically significant at the 95% confidence level.</t>
    </r>
  </si>
  <si>
    <t>Comparing Estimates from Two Independent PAMCo Periods</t>
  </si>
  <si>
    <t>Calculating 95% Confidence Limits on PAMCo Readership Estimates</t>
  </si>
  <si>
    <t>Use this screen to find the upper and lower limits within which there is a 95% chance that the true value of an PAMCo readership estimate lies.</t>
  </si>
  <si>
    <t>The following is an example using PAMCo data.</t>
  </si>
  <si>
    <t>1. A PAMCo estimate of 925,000 women readers, together with the relevant Unweighted Sample Size and Estimated Population of all women, have been entered into the input cells.</t>
  </si>
  <si>
    <t>Not significantly different</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</si>
</sst>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quot;#&quot;\,&quot;#&quot;&quot;#&quot;0;\-&quot;£&quot;&quot;#&quot;\,&quot;#&quot;&quot;#&quot;0"/>
    <numFmt numFmtId="179" formatCode="&quot;£&quot;&quot;#&quot;\,&quot;#&quot;&quot;#&quot;0;[Red]\-&quot;£&quot;&quot;#&quot;\,&quot;#&quot;&quot;#&quot;0"/>
    <numFmt numFmtId="180" formatCode="&quot;£&quot;&quot;#&quot;\,&quot;#&quot;&quot;#&quot;0.00;\-&quot;£&quot;&quot;#&quot;\,&quot;#&quot;&quot;#&quot;0.00"/>
    <numFmt numFmtId="181" formatCode="&quot;£&quot;&quot;#&quot;\,&quot;#&quot;&quot;#&quot;0.00;[Red]\-&quot;£&quot;&quot;#&quot;\,&quot;#&quot;&quot;#&quot;0.00"/>
    <numFmt numFmtId="182" formatCode="_-&quot;£&quot;* &quot;#&quot;\,&quot;#&quot;&quot;#&quot;0_-;\-&quot;£&quot;* &quot;#&quot;\,&quot;#&quot;&quot;#&quot;0_-;_-&quot;£&quot;* &quot;-&quot;_-;_-@_-"/>
    <numFmt numFmtId="183" formatCode="_-* &quot;#&quot;\,&quot;#&quot;&quot;#&quot;0_-;\-* &quot;#&quot;\,&quot;#&quot;&quot;#&quot;0_-;_-* &quot;-&quot;_-;_-@_-"/>
    <numFmt numFmtId="184" formatCode="_-&quot;£&quot;* &quot;#&quot;\,&quot;#&quot;&quot;#&quot;0.00_-;\-&quot;£&quot;* &quot;#&quot;\,&quot;#&quot;&quot;#&quot;0.00_-;_-&quot;£&quot;* &quot;-&quot;??_-;_-@_-"/>
    <numFmt numFmtId="185" formatCode="_-* &quot;#&quot;\,&quot;#&quot;&quot;#&quot;0.00_-;\-* &quot;#&quot;\,&quot;#&quot;&quot;#&quot;0.00_-;_-* &quot;-&quot;??_-;_-@_-"/>
    <numFmt numFmtId="186" formatCode="&quot;#&quot;&quot;#&quot;\,&quot;#&quot;&quot;#&quot;0;\-&quot;#&quot;&quot;#&quot;\,&quot;#&quot;&quot;#&quot;0"/>
    <numFmt numFmtId="187" formatCode="&quot;#&quot;&quot;#&quot;\,&quot;#&quot;&quot;#&quot;0;[Red]\-&quot;#&quot;&quot;#&quot;\,&quot;#&quot;&quot;#&quot;0"/>
    <numFmt numFmtId="188" formatCode="&quot;#&quot;&quot;#&quot;\,&quot;#&quot;&quot;#&quot;0.00;\-&quot;#&quot;&quot;#&quot;\,&quot;#&quot;&quot;#&quot;0.00"/>
    <numFmt numFmtId="189" formatCode="&quot;#&quot;&quot;#&quot;\,&quot;#&quot;&quot;#&quot;0.00;[Red]\-&quot;#&quot;&quot;#&quot;\,&quot;#&quot;&quot;#&quot;0.00"/>
    <numFmt numFmtId="190" formatCode="_-&quot;#&quot;* &quot;#&quot;\,&quot;#&quot;&quot;#&quot;0_-;\-&quot;#&quot;* &quot;#&quot;\,&quot;#&quot;&quot;#&quot;0_-;_-&quot;#&quot;* &quot;-&quot;_-;_-@_-"/>
    <numFmt numFmtId="191" formatCode="_-&quot;#&quot;* &quot;#&quot;\,&quot;#&quot;&quot;#&quot;0.00_-;\-&quot;#&quot;* &quot;#&quot;\,&quot;#&quot;&quot;#&quot;0.00_-;_-&quot;#&quot;* &quot;-&quot;??_-;_-@_-"/>
    <numFmt numFmtId="192" formatCode="&quot;£&quot;&quot;#&quot;\,&quot;#&quot;&quot;#&quot;0_);\(&quot;£&quot;&quot;#&quot;\,&quot;#&quot;&quot;#&quot;0\)"/>
    <numFmt numFmtId="193" formatCode="&quot;£&quot;&quot;#&quot;\,&quot;#&quot;&quot;#&quot;0_);[Red]\(&quot;£&quot;&quot;#&quot;\,&quot;#&quot;&quot;#&quot;0\)"/>
    <numFmt numFmtId="194" formatCode="&quot;£&quot;&quot;#&quot;\,&quot;#&quot;&quot;#&quot;0.00_);\(&quot;£&quot;&quot;#&quot;\,&quot;#&quot;&quot;#&quot;0.00\)"/>
    <numFmt numFmtId="195" formatCode="&quot;£&quot;&quot;#&quot;\,&quot;#&quot;&quot;#&quot;0.00_);[Red]\(&quot;£&quot;&quot;#&quot;\,&quot;#&quot;&quot;#&quot;0.00\)"/>
    <numFmt numFmtId="196" formatCode="_(&quot;£&quot;* &quot;#&quot;\,&quot;#&quot;&quot;#&quot;0_);_(&quot;£&quot;* \(&quot;#&quot;\,&quot;#&quot;&quot;#&quot;0\);_(&quot;£&quot;* &quot;-&quot;_);_(@_)"/>
    <numFmt numFmtId="197" formatCode="_(* &quot;#&quot;\,&quot;#&quot;&quot;#&quot;0_);_(* \(&quot;#&quot;\,&quot;#&quot;&quot;#&quot;0\);_(* &quot;-&quot;_);_(@_)"/>
    <numFmt numFmtId="198" formatCode="_(&quot;£&quot;* &quot;#&quot;\,&quot;#&quot;&quot;#&quot;0.00_);_(&quot;£&quot;* \(&quot;#&quot;\,&quot;#&quot;&quot;#&quot;0.00\);_(&quot;£&quot;* &quot;-&quot;??_);_(@_)"/>
    <numFmt numFmtId="199" formatCode="_(* &quot;#&quot;\,&quot;#&quot;&quot;#&quot;0.00_);_(* \(&quot;#&quot;\,&quot;#&quot;&quot;#&quot;0.00\);_(* &quot;-&quot;??_);_(@_)"/>
    <numFmt numFmtId="200" formatCode="0.0000000"/>
    <numFmt numFmtId="201" formatCode="0.000000"/>
    <numFmt numFmtId="202" formatCode="0.00000"/>
    <numFmt numFmtId="203" formatCode="0.0000"/>
    <numFmt numFmtId="204" formatCode="0.000"/>
    <numFmt numFmtId="205" formatCode="0.0"/>
    <numFmt numFmtId="206" formatCode="0.0000000000"/>
    <numFmt numFmtId="207" formatCode="0.000000000"/>
    <numFmt numFmtId="208" formatCode="0.00000000"/>
    <numFmt numFmtId="209" formatCode="_-* &quot;#&quot;\,&quot;#&quot;&quot;#&quot;0.000_-;\-* &quot;#&quot;\,&quot;#&quot;&quot;#&quot;0.000_-;_-* &quot;-&quot;??_-;_-@_-"/>
    <numFmt numFmtId="210" formatCode="_-* &quot;#&quot;\,&quot;#&quot;&quot;#&quot;0.0000_-;\-* &quot;#&quot;\,&quot;#&quot;&quot;#&quot;0.0000_-;_-* &quot;-&quot;??_-;_-@_-"/>
    <numFmt numFmtId="211" formatCode="_-* &quot;#&quot;\,&quot;#&quot;&quot;#&quot;0.00000_-;\-* &quot;#&quot;\,&quot;#&quot;&quot;#&quot;0.00000_-;_-* &quot;-&quot;??_-;_-@_-"/>
    <numFmt numFmtId="212" formatCode="_-* &quot;#&quot;\,&quot;#&quot;&quot;#&quot;0.000000_-;\-* &quot;#&quot;\,&quot;#&quot;&quot;#&quot;0.000000_-;_-* &quot;-&quot;??_-;_-@_-"/>
    <numFmt numFmtId="213" formatCode="0.00000000000"/>
    <numFmt numFmtId="214" formatCode="0.000000000000"/>
    <numFmt numFmtId="215" formatCode="0.0%"/>
  </numFmts>
  <fonts count="115">
    <font>
      <sz val="10"/>
      <name val="Arial"/>
      <family val="0"/>
    </font>
    <font>
      <b/>
      <sz val="10"/>
      <name val="Arial"/>
      <family val="0"/>
    </font>
    <font>
      <i/>
      <sz val="10"/>
      <name val="Arial"/>
      <family val="0"/>
    </font>
    <font>
      <b/>
      <i/>
      <sz val="10"/>
      <name val="Arial"/>
      <family val="0"/>
    </font>
    <font>
      <u val="single"/>
      <sz val="8"/>
      <color indexed="12"/>
      <name val="Arial"/>
      <family val="2"/>
    </font>
    <font>
      <u val="single"/>
      <sz val="8"/>
      <color indexed="36"/>
      <name val="Arial"/>
      <family val="2"/>
    </font>
    <font>
      <b/>
      <u val="single"/>
      <sz val="32"/>
      <color indexed="12"/>
      <name val="Calibri"/>
      <family val="2"/>
    </font>
    <font>
      <b/>
      <sz val="32"/>
      <color indexed="12"/>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30"/>
      <name val="Calibri"/>
      <family val="2"/>
    </font>
    <font>
      <b/>
      <u val="single"/>
      <sz val="14"/>
      <color indexed="30"/>
      <name val="Calibri"/>
      <family val="2"/>
    </font>
    <font>
      <sz val="10"/>
      <color indexed="30"/>
      <name val="Calibri"/>
      <family val="2"/>
    </font>
    <font>
      <sz val="12"/>
      <color indexed="30"/>
      <name val="Calibri"/>
      <family val="2"/>
    </font>
    <font>
      <sz val="10"/>
      <color indexed="10"/>
      <name val="Calibri"/>
      <family val="2"/>
    </font>
    <font>
      <b/>
      <sz val="10"/>
      <color indexed="30"/>
      <name val="Calibri"/>
      <family val="2"/>
    </font>
    <font>
      <b/>
      <sz val="12"/>
      <color indexed="30"/>
      <name val="Calibri"/>
      <family val="2"/>
    </font>
    <font>
      <u val="single"/>
      <sz val="10"/>
      <color indexed="30"/>
      <name val="Calibri"/>
      <family val="2"/>
    </font>
    <font>
      <b/>
      <sz val="12"/>
      <color indexed="9"/>
      <name val="Calibri"/>
      <family val="2"/>
    </font>
    <font>
      <b/>
      <sz val="12"/>
      <color indexed="12"/>
      <name val="Calibri"/>
      <family val="2"/>
    </font>
    <font>
      <sz val="12"/>
      <color indexed="12"/>
      <name val="Calibri"/>
      <family val="2"/>
    </font>
    <font>
      <sz val="14"/>
      <color indexed="30"/>
      <name val="Calibri"/>
      <family val="2"/>
    </font>
    <font>
      <sz val="20"/>
      <color indexed="12"/>
      <name val="Calibri"/>
      <family val="2"/>
    </font>
    <font>
      <sz val="20"/>
      <color indexed="30"/>
      <name val="Calibri"/>
      <family val="2"/>
    </font>
    <font>
      <b/>
      <sz val="20"/>
      <color indexed="30"/>
      <name val="Calibri"/>
      <family val="2"/>
    </font>
    <font>
      <sz val="18"/>
      <color indexed="12"/>
      <name val="Calibri"/>
      <family val="2"/>
    </font>
    <font>
      <sz val="18"/>
      <color indexed="30"/>
      <name val="Calibri"/>
      <family val="2"/>
    </font>
    <font>
      <sz val="16"/>
      <color indexed="12"/>
      <name val="Calibri"/>
      <family val="2"/>
    </font>
    <font>
      <b/>
      <sz val="18"/>
      <color indexed="12"/>
      <name val="Calibri"/>
      <family val="2"/>
    </font>
    <font>
      <b/>
      <sz val="14"/>
      <color indexed="12"/>
      <name val="Calibri"/>
      <family val="2"/>
    </font>
    <font>
      <b/>
      <sz val="22"/>
      <color indexed="30"/>
      <name val="Calibri"/>
      <family val="2"/>
    </font>
    <font>
      <sz val="24"/>
      <color indexed="12"/>
      <name val="Calibri"/>
      <family val="2"/>
    </font>
    <font>
      <b/>
      <sz val="28"/>
      <color indexed="12"/>
      <name val="Calibri"/>
      <family val="2"/>
    </font>
    <font>
      <sz val="28"/>
      <color indexed="12"/>
      <name val="Calibri"/>
      <family val="2"/>
    </font>
    <font>
      <sz val="22"/>
      <color indexed="30"/>
      <name val="Calibri"/>
      <family val="2"/>
    </font>
    <font>
      <sz val="26"/>
      <color indexed="12"/>
      <name val="Calibri"/>
      <family val="2"/>
    </font>
    <font>
      <b/>
      <sz val="26"/>
      <color indexed="30"/>
      <name val="Calibri"/>
      <family val="2"/>
    </font>
    <font>
      <sz val="24"/>
      <color indexed="30"/>
      <name val="Calibri"/>
      <family val="2"/>
    </font>
    <font>
      <b/>
      <sz val="26"/>
      <color indexed="12"/>
      <name val="Calibri"/>
      <family val="2"/>
    </font>
    <font>
      <b/>
      <sz val="26"/>
      <color indexed="9"/>
      <name val="Calibri"/>
      <family val="2"/>
    </font>
    <font>
      <b/>
      <sz val="18"/>
      <color indexed="30"/>
      <name val="Calibri"/>
      <family val="2"/>
    </font>
    <font>
      <b/>
      <sz val="24"/>
      <color indexed="30"/>
      <name val="Calibri"/>
      <family val="2"/>
    </font>
    <font>
      <sz val="14"/>
      <color indexed="10"/>
      <name val="Calibri"/>
      <family val="2"/>
    </font>
    <font>
      <b/>
      <sz val="40"/>
      <color indexed="12"/>
      <name val="Calibri"/>
      <family val="2"/>
    </font>
    <font>
      <sz val="40"/>
      <color indexed="12"/>
      <name val="Calibri"/>
      <family val="2"/>
    </font>
    <font>
      <sz val="28"/>
      <color indexed="10"/>
      <name val="Calibri"/>
      <family val="2"/>
    </font>
    <font>
      <b/>
      <sz val="24"/>
      <color indexed="12"/>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033CC"/>
      <name val="Calibri"/>
      <family val="2"/>
    </font>
    <font>
      <b/>
      <u val="single"/>
      <sz val="14"/>
      <color rgb="FF0033CC"/>
      <name val="Calibri"/>
      <family val="2"/>
    </font>
    <font>
      <sz val="10"/>
      <color rgb="FF0033CC"/>
      <name val="Calibri"/>
      <family val="2"/>
    </font>
    <font>
      <sz val="12"/>
      <color rgb="FF0033CC"/>
      <name val="Calibri"/>
      <family val="2"/>
    </font>
    <font>
      <sz val="10"/>
      <color rgb="FFFF0000"/>
      <name val="Calibri"/>
      <family val="2"/>
    </font>
    <font>
      <b/>
      <sz val="10"/>
      <color rgb="FF0033CC"/>
      <name val="Calibri"/>
      <family val="2"/>
    </font>
    <font>
      <b/>
      <sz val="12"/>
      <color rgb="FF0033CC"/>
      <name val="Calibri"/>
      <family val="2"/>
    </font>
    <font>
      <u val="single"/>
      <sz val="10"/>
      <color rgb="FF0033CC"/>
      <name val="Calibri"/>
      <family val="2"/>
    </font>
    <font>
      <b/>
      <sz val="12"/>
      <color theme="0"/>
      <name val="Calibri"/>
      <family val="2"/>
    </font>
    <font>
      <b/>
      <sz val="12"/>
      <color rgb="FF0000CC"/>
      <name val="Calibri"/>
      <family val="2"/>
    </font>
    <font>
      <sz val="12"/>
      <color rgb="FF0000CC"/>
      <name val="Calibri"/>
      <family val="2"/>
    </font>
    <font>
      <sz val="14"/>
      <color rgb="FF0033CC"/>
      <name val="Calibri"/>
      <family val="2"/>
    </font>
    <font>
      <sz val="20"/>
      <color rgb="FF0000CC"/>
      <name val="Calibri"/>
      <family val="2"/>
    </font>
    <font>
      <sz val="20"/>
      <color rgb="FF0033CC"/>
      <name val="Calibri"/>
      <family val="2"/>
    </font>
    <font>
      <b/>
      <sz val="20"/>
      <color rgb="FF0033CC"/>
      <name val="Calibri"/>
      <family val="2"/>
    </font>
    <font>
      <sz val="18"/>
      <color rgb="FF0000CC"/>
      <name val="Calibri"/>
      <family val="2"/>
    </font>
    <font>
      <sz val="18"/>
      <color rgb="FF0033CC"/>
      <name val="Calibri"/>
      <family val="2"/>
    </font>
    <font>
      <sz val="16"/>
      <color rgb="FF0000CC"/>
      <name val="Calibri"/>
      <family val="2"/>
    </font>
    <font>
      <b/>
      <sz val="18"/>
      <color rgb="FF0000CC"/>
      <name val="Calibri"/>
      <family val="2"/>
    </font>
    <font>
      <b/>
      <sz val="14"/>
      <color rgb="FF0000CC"/>
      <name val="Calibri"/>
      <family val="2"/>
    </font>
    <font>
      <b/>
      <sz val="22"/>
      <color rgb="FF0033CC"/>
      <name val="Calibri"/>
      <family val="2"/>
    </font>
    <font>
      <sz val="24"/>
      <color rgb="FF0000CC"/>
      <name val="Calibri"/>
      <family val="2"/>
    </font>
    <font>
      <b/>
      <sz val="28"/>
      <color rgb="FF0000CC"/>
      <name val="Calibri"/>
      <family val="2"/>
    </font>
    <font>
      <sz val="28"/>
      <color rgb="FF0000CC"/>
      <name val="Calibri"/>
      <family val="2"/>
    </font>
    <font>
      <sz val="22"/>
      <color rgb="FF0033CC"/>
      <name val="Calibri"/>
      <family val="2"/>
    </font>
    <font>
      <sz val="26"/>
      <color rgb="FF0000CC"/>
      <name val="Calibri"/>
      <family val="2"/>
    </font>
    <font>
      <b/>
      <sz val="26"/>
      <color rgb="FF0033CC"/>
      <name val="Calibri"/>
      <family val="2"/>
    </font>
    <font>
      <sz val="24"/>
      <color rgb="FF0033CC"/>
      <name val="Calibri"/>
      <family val="2"/>
    </font>
    <font>
      <b/>
      <sz val="26"/>
      <color rgb="FF0000CC"/>
      <name val="Calibri"/>
      <family val="2"/>
    </font>
    <font>
      <b/>
      <sz val="26"/>
      <color theme="0"/>
      <name val="Calibri"/>
      <family val="2"/>
    </font>
    <font>
      <b/>
      <sz val="18"/>
      <color rgb="FF0033CC"/>
      <name val="Calibri"/>
      <family val="2"/>
    </font>
    <font>
      <b/>
      <sz val="24"/>
      <color rgb="FF0033CC"/>
      <name val="Calibri"/>
      <family val="2"/>
    </font>
    <font>
      <sz val="14"/>
      <color rgb="FFFF0000"/>
      <name val="Calibri"/>
      <family val="2"/>
    </font>
    <font>
      <b/>
      <sz val="40"/>
      <color rgb="FF0000CC"/>
      <name val="Calibri"/>
      <family val="2"/>
    </font>
    <font>
      <sz val="40"/>
      <color rgb="FF0000CC"/>
      <name val="Calibri"/>
      <family val="2"/>
    </font>
    <font>
      <b/>
      <sz val="32"/>
      <color rgb="FF0000CC"/>
      <name val="Calibri"/>
      <family val="2"/>
    </font>
    <font>
      <sz val="28"/>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0000CC"/>
        <bgColor indexed="64"/>
      </patternFill>
    </fill>
    <fill>
      <patternFill patternType="solid">
        <fgColor rgb="FFFFFF00"/>
        <bgColor indexed="64"/>
      </patternFill>
    </fill>
    <fill>
      <patternFill patternType="solid">
        <fgColor rgb="FFFFFF00"/>
        <bgColor indexed="64"/>
      </patternFill>
    </fill>
    <fill>
      <patternFill patternType="solid">
        <fgColor rgb="FF0000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style="thin"/>
      <top style="medium"/>
      <bottom style="medium"/>
    </border>
    <border>
      <left style="thin"/>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4"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44">
    <xf numFmtId="0" fontId="0" fillId="0" borderId="0" xfId="0" applyAlignment="1">
      <alignment/>
    </xf>
    <xf numFmtId="0" fontId="78" fillId="33" borderId="0" xfId="0" applyFont="1" applyFill="1" applyAlignment="1" applyProtection="1">
      <alignment horizontal="centerContinuous"/>
      <protection/>
    </xf>
    <xf numFmtId="0" fontId="78" fillId="33" borderId="0" xfId="0" applyFont="1" applyFill="1" applyAlignment="1" applyProtection="1">
      <alignment/>
      <protection/>
    </xf>
    <xf numFmtId="0" fontId="79" fillId="33" borderId="0" xfId="0" applyFont="1" applyFill="1" applyAlignment="1" applyProtection="1">
      <alignment horizontal="center" wrapText="1"/>
      <protection/>
    </xf>
    <xf numFmtId="0" fontId="80" fillId="33" borderId="0" xfId="0" applyFont="1" applyFill="1" applyAlignment="1">
      <alignment horizontal="center" wrapText="1"/>
    </xf>
    <xf numFmtId="0" fontId="80" fillId="33" borderId="0" xfId="0" applyFont="1" applyFill="1" applyAlignment="1">
      <alignment wrapText="1"/>
    </xf>
    <xf numFmtId="0" fontId="80" fillId="33" borderId="0" xfId="0" applyFont="1" applyFill="1" applyAlignment="1" applyProtection="1">
      <alignment/>
      <protection/>
    </xf>
    <xf numFmtId="0" fontId="81" fillId="33" borderId="0" xfId="0" applyFont="1" applyFill="1" applyAlignment="1" applyProtection="1">
      <alignment horizontal="center" wrapText="1"/>
      <protection/>
    </xf>
    <xf numFmtId="0" fontId="81" fillId="33" borderId="0" xfId="0" applyFont="1" applyFill="1" applyAlignment="1">
      <alignment horizontal="center" wrapText="1"/>
    </xf>
    <xf numFmtId="0" fontId="80" fillId="33" borderId="0" xfId="0" applyFont="1" applyFill="1" applyAlignment="1">
      <alignment/>
    </xf>
    <xf numFmtId="0" fontId="81" fillId="33" borderId="0" xfId="0" applyFont="1" applyFill="1" applyAlignment="1" applyProtection="1">
      <alignment/>
      <protection/>
    </xf>
    <xf numFmtId="0" fontId="82" fillId="33" borderId="0" xfId="0" applyFont="1" applyFill="1" applyAlignment="1" applyProtection="1">
      <alignment horizontal="centerContinuous"/>
      <protection/>
    </xf>
    <xf numFmtId="0" fontId="80" fillId="33" borderId="0" xfId="0" applyFont="1" applyFill="1" applyAlignment="1" applyProtection="1">
      <alignment horizontal="center"/>
      <protection/>
    </xf>
    <xf numFmtId="0" fontId="83" fillId="33" borderId="0" xfId="0" applyFont="1" applyFill="1" applyAlignment="1" applyProtection="1">
      <alignment horizontal="center"/>
      <protection/>
    </xf>
    <xf numFmtId="0" fontId="78" fillId="33" borderId="0" xfId="0" applyFont="1" applyFill="1" applyAlignment="1" applyProtection="1">
      <alignment horizontal="center"/>
      <protection/>
    </xf>
    <xf numFmtId="0" fontId="84" fillId="33" borderId="0" xfId="0" applyFont="1" applyFill="1" applyBorder="1" applyAlignment="1" applyProtection="1">
      <alignment horizontal="centerContinuous"/>
      <protection/>
    </xf>
    <xf numFmtId="0" fontId="84" fillId="33" borderId="0" xfId="0" applyFont="1" applyFill="1" applyBorder="1" applyAlignment="1" applyProtection="1">
      <alignment horizontal="center"/>
      <protection/>
    </xf>
    <xf numFmtId="0" fontId="84" fillId="34" borderId="10" xfId="0" applyFont="1" applyFill="1" applyBorder="1" applyAlignment="1" applyProtection="1">
      <alignment horizontal="center" wrapText="1"/>
      <protection/>
    </xf>
    <xf numFmtId="0" fontId="84" fillId="34" borderId="11" xfId="0" applyFont="1" applyFill="1" applyBorder="1" applyAlignment="1" applyProtection="1">
      <alignment horizontal="center" wrapText="1"/>
      <protection/>
    </xf>
    <xf numFmtId="0" fontId="84" fillId="34" borderId="12" xfId="0" applyFont="1" applyFill="1" applyBorder="1" applyAlignment="1" applyProtection="1">
      <alignment horizontal="center" wrapText="1"/>
      <protection/>
    </xf>
    <xf numFmtId="0" fontId="83" fillId="33" borderId="0" xfId="0" applyFont="1" applyFill="1" applyBorder="1" applyAlignment="1" applyProtection="1">
      <alignment horizontal="center" wrapText="1"/>
      <protection/>
    </xf>
    <xf numFmtId="0" fontId="83" fillId="33" borderId="0" xfId="0" applyFont="1" applyFill="1" applyAlignment="1" applyProtection="1">
      <alignment horizontal="center" wrapText="1"/>
      <protection/>
    </xf>
    <xf numFmtId="0" fontId="80" fillId="33" borderId="0" xfId="0" applyFont="1" applyFill="1" applyBorder="1" applyAlignment="1" applyProtection="1">
      <alignment horizontal="center"/>
      <protection/>
    </xf>
    <xf numFmtId="205" fontId="80" fillId="33" borderId="0" xfId="0" applyNumberFormat="1" applyFont="1" applyFill="1" applyAlignment="1" applyProtection="1">
      <alignment horizontal="center"/>
      <protection/>
    </xf>
    <xf numFmtId="2" fontId="80" fillId="33" borderId="0" xfId="0" applyNumberFormat="1" applyFont="1" applyFill="1" applyAlignment="1" applyProtection="1">
      <alignment horizontal="center"/>
      <protection/>
    </xf>
    <xf numFmtId="0" fontId="84" fillId="34" borderId="13" xfId="0" applyFont="1" applyFill="1" applyBorder="1" applyAlignment="1" applyProtection="1">
      <alignment horizontal="center"/>
      <protection/>
    </xf>
    <xf numFmtId="0" fontId="84" fillId="34" borderId="14" xfId="0" applyFont="1" applyFill="1" applyBorder="1" applyAlignment="1" applyProtection="1">
      <alignment horizontal="center"/>
      <protection/>
    </xf>
    <xf numFmtId="0" fontId="84" fillId="34" borderId="15" xfId="0" applyFont="1" applyFill="1" applyBorder="1" applyAlignment="1" applyProtection="1">
      <alignment horizontal="center"/>
      <protection/>
    </xf>
    <xf numFmtId="0" fontId="83" fillId="33" borderId="0" xfId="0" applyFont="1" applyFill="1" applyBorder="1" applyAlignment="1" applyProtection="1">
      <alignment horizontal="center"/>
      <protection/>
    </xf>
    <xf numFmtId="205" fontId="80" fillId="33" borderId="0" xfId="0" applyNumberFormat="1" applyFont="1" applyFill="1" applyBorder="1" applyAlignment="1" applyProtection="1">
      <alignment horizontal="center"/>
      <protection/>
    </xf>
    <xf numFmtId="0" fontId="80" fillId="33" borderId="0" xfId="0" applyFont="1" applyFill="1" applyBorder="1" applyAlignment="1" applyProtection="1">
      <alignment/>
      <protection/>
    </xf>
    <xf numFmtId="1" fontId="81" fillId="33" borderId="0" xfId="0" applyNumberFormat="1" applyFont="1" applyFill="1" applyAlignment="1" applyProtection="1">
      <alignment horizontal="center"/>
      <protection/>
    </xf>
    <xf numFmtId="205" fontId="81" fillId="33" borderId="0" xfId="0" applyNumberFormat="1" applyFont="1" applyFill="1" applyAlignment="1" applyProtection="1">
      <alignment horizontal="center"/>
      <protection/>
    </xf>
    <xf numFmtId="1" fontId="84" fillId="33" borderId="0" xfId="0" applyNumberFormat="1" applyFont="1" applyFill="1" applyAlignment="1" applyProtection="1">
      <alignment horizontal="center"/>
      <protection/>
    </xf>
    <xf numFmtId="205" fontId="84" fillId="33" borderId="0" xfId="0" applyNumberFormat="1" applyFont="1" applyFill="1" applyAlignment="1" applyProtection="1">
      <alignment horizontal="center"/>
      <protection/>
    </xf>
    <xf numFmtId="0" fontId="81" fillId="33" borderId="0" xfId="0" applyNumberFormat="1" applyFont="1" applyFill="1" applyBorder="1" applyAlignment="1" applyProtection="1">
      <alignment horizontal="center"/>
      <protection/>
    </xf>
    <xf numFmtId="0" fontId="80" fillId="33" borderId="16" xfId="0" applyFont="1" applyFill="1" applyBorder="1" applyAlignment="1" applyProtection="1">
      <alignment/>
      <protection/>
    </xf>
    <xf numFmtId="0" fontId="80" fillId="33" borderId="0" xfId="0" applyFont="1" applyFill="1" applyAlignment="1" applyProtection="1">
      <alignment horizontal="left"/>
      <protection hidden="1"/>
    </xf>
    <xf numFmtId="0" fontId="80" fillId="33" borderId="0" xfId="0" applyFont="1" applyFill="1" applyAlignment="1" applyProtection="1">
      <alignment horizontal="center"/>
      <protection hidden="1"/>
    </xf>
    <xf numFmtId="0" fontId="80" fillId="33" borderId="0" xfId="0" applyFont="1" applyFill="1" applyAlignment="1" applyProtection="1">
      <alignment horizontal="right"/>
      <protection hidden="1"/>
    </xf>
    <xf numFmtId="0" fontId="80" fillId="33" borderId="0" xfId="0" applyNumberFormat="1" applyFont="1" applyFill="1" applyAlignment="1" applyProtection="1">
      <alignment horizontal="center"/>
      <protection hidden="1"/>
    </xf>
    <xf numFmtId="1" fontId="80" fillId="33" borderId="0" xfId="0" applyNumberFormat="1" applyFont="1" applyFill="1" applyAlignment="1" applyProtection="1">
      <alignment horizontal="center"/>
      <protection hidden="1"/>
    </xf>
    <xf numFmtId="0" fontId="80" fillId="33" borderId="0" xfId="0" applyFont="1" applyFill="1" applyAlignment="1" applyProtection="1">
      <alignment horizontal="right"/>
      <protection/>
    </xf>
    <xf numFmtId="0" fontId="80" fillId="33" borderId="0" xfId="0" applyNumberFormat="1" applyFont="1" applyFill="1" applyAlignment="1" applyProtection="1">
      <alignment horizontal="center"/>
      <protection/>
    </xf>
    <xf numFmtId="1" fontId="80" fillId="33" borderId="0" xfId="0" applyNumberFormat="1" applyFont="1" applyFill="1" applyAlignment="1" applyProtection="1">
      <alignment horizontal="center"/>
      <protection/>
    </xf>
    <xf numFmtId="2" fontId="80" fillId="33" borderId="0" xfId="0" applyNumberFormat="1" applyFont="1" applyFill="1" applyAlignment="1" applyProtection="1">
      <alignment/>
      <protection/>
    </xf>
    <xf numFmtId="0" fontId="84" fillId="34" borderId="17" xfId="0" applyFont="1" applyFill="1" applyBorder="1" applyAlignment="1" applyProtection="1">
      <alignment horizontal="center"/>
      <protection/>
    </xf>
    <xf numFmtId="0" fontId="84" fillId="34" borderId="18" xfId="0" applyFont="1" applyFill="1" applyBorder="1" applyAlignment="1" applyProtection="1">
      <alignment horizontal="center"/>
      <protection/>
    </xf>
    <xf numFmtId="0" fontId="84" fillId="34" borderId="19" xfId="0" applyFont="1" applyFill="1" applyBorder="1" applyAlignment="1" applyProtection="1">
      <alignment horizontal="center"/>
      <protection/>
    </xf>
    <xf numFmtId="0" fontId="80" fillId="33" borderId="20" xfId="0" applyFont="1" applyFill="1" applyBorder="1" applyAlignment="1" applyProtection="1">
      <alignment/>
      <protection/>
    </xf>
    <xf numFmtId="0" fontId="81" fillId="33" borderId="20" xfId="0" applyFont="1" applyFill="1" applyBorder="1" applyAlignment="1" applyProtection="1">
      <alignment/>
      <protection/>
    </xf>
    <xf numFmtId="0" fontId="80" fillId="33" borderId="21" xfId="0" applyFont="1" applyFill="1" applyBorder="1" applyAlignment="1" applyProtection="1">
      <alignment horizontal="center"/>
      <protection/>
    </xf>
    <xf numFmtId="0" fontId="80" fillId="33" borderId="0" xfId="0" applyFont="1" applyFill="1" applyAlignment="1" applyProtection="1">
      <alignment horizontal="left" vertical="top"/>
      <protection/>
    </xf>
    <xf numFmtId="0" fontId="79" fillId="33" borderId="0" xfId="0" applyFont="1" applyFill="1" applyAlignment="1" applyProtection="1">
      <alignment horizontal="center"/>
      <protection/>
    </xf>
    <xf numFmtId="0" fontId="85" fillId="33" borderId="0" xfId="0" applyFont="1" applyFill="1" applyAlignment="1" applyProtection="1">
      <alignment/>
      <protection/>
    </xf>
    <xf numFmtId="0" fontId="81" fillId="33" borderId="0" xfId="0" applyFont="1" applyFill="1" applyBorder="1" applyAlignment="1" applyProtection="1">
      <alignment/>
      <protection/>
    </xf>
    <xf numFmtId="2" fontId="80" fillId="33" borderId="0" xfId="0" applyNumberFormat="1" applyFont="1" applyFill="1" applyBorder="1" applyAlignment="1" applyProtection="1">
      <alignment/>
      <protection/>
    </xf>
    <xf numFmtId="205" fontId="84" fillId="33" borderId="0" xfId="0" applyNumberFormat="1" applyFont="1" applyFill="1" applyBorder="1" applyAlignment="1" applyProtection="1">
      <alignment/>
      <protection/>
    </xf>
    <xf numFmtId="0" fontId="80" fillId="33" borderId="22" xfId="0" applyFont="1" applyFill="1" applyBorder="1" applyAlignment="1" applyProtection="1">
      <alignment/>
      <protection/>
    </xf>
    <xf numFmtId="0" fontId="80" fillId="33" borderId="23" xfId="0" applyFont="1" applyFill="1" applyBorder="1" applyAlignment="1" applyProtection="1">
      <alignment/>
      <protection/>
    </xf>
    <xf numFmtId="0" fontId="80" fillId="33" borderId="21" xfId="0" applyFont="1" applyFill="1" applyBorder="1" applyAlignment="1" applyProtection="1">
      <alignment/>
      <protection/>
    </xf>
    <xf numFmtId="0" fontId="81" fillId="33" borderId="0" xfId="0" applyNumberFormat="1" applyFont="1" applyFill="1" applyAlignment="1">
      <alignment horizontal="left" vertical="top" wrapText="1"/>
    </xf>
    <xf numFmtId="0" fontId="81" fillId="33" borderId="0" xfId="0" applyFont="1" applyFill="1" applyAlignment="1">
      <alignment horizontal="left" wrapText="1"/>
    </xf>
    <xf numFmtId="1" fontId="86" fillId="35" borderId="24" xfId="0" applyNumberFormat="1" applyFont="1" applyFill="1" applyBorder="1" applyAlignment="1" applyProtection="1">
      <alignment horizontal="center"/>
      <protection/>
    </xf>
    <xf numFmtId="1" fontId="86" fillId="35" borderId="25" xfId="0" applyNumberFormat="1" applyFont="1" applyFill="1" applyBorder="1" applyAlignment="1" applyProtection="1">
      <alignment horizontal="center"/>
      <protection/>
    </xf>
    <xf numFmtId="1" fontId="86" fillId="35" borderId="26" xfId="0" applyNumberFormat="1" applyFont="1" applyFill="1" applyBorder="1" applyAlignment="1" applyProtection="1">
      <alignment horizontal="center"/>
      <protection/>
    </xf>
    <xf numFmtId="1" fontId="87" fillId="36" borderId="27" xfId="0" applyNumberFormat="1" applyFont="1" applyFill="1" applyBorder="1" applyAlignment="1" applyProtection="1">
      <alignment horizontal="center"/>
      <protection locked="0"/>
    </xf>
    <xf numFmtId="1" fontId="87" fillId="36" borderId="28" xfId="0" applyNumberFormat="1" applyFont="1" applyFill="1" applyBorder="1" applyAlignment="1" applyProtection="1">
      <alignment horizontal="center"/>
      <protection locked="0"/>
    </xf>
    <xf numFmtId="1" fontId="87" fillId="36" borderId="29" xfId="0" applyNumberFormat="1" applyFont="1" applyFill="1" applyBorder="1" applyAlignment="1" applyProtection="1">
      <alignment horizontal="center"/>
      <protection locked="0"/>
    </xf>
    <xf numFmtId="0" fontId="88" fillId="33" borderId="30" xfId="0" applyFont="1" applyFill="1" applyBorder="1" applyAlignment="1" applyProtection="1">
      <alignment horizontal="center"/>
      <protection/>
    </xf>
    <xf numFmtId="0" fontId="88" fillId="33" borderId="0" xfId="0" applyFont="1" applyFill="1" applyBorder="1" applyAlignment="1" applyProtection="1">
      <alignment horizontal="center"/>
      <protection/>
    </xf>
    <xf numFmtId="205" fontId="88" fillId="33" borderId="0" xfId="0" applyNumberFormat="1" applyFont="1" applyFill="1" applyBorder="1" applyAlignment="1" applyProtection="1">
      <alignment horizontal="right"/>
      <protection/>
    </xf>
    <xf numFmtId="2" fontId="88" fillId="33" borderId="22" xfId="0" applyNumberFormat="1" applyFont="1" applyFill="1" applyBorder="1" applyAlignment="1" applyProtection="1">
      <alignment horizontal="right"/>
      <protection/>
    </xf>
    <xf numFmtId="0" fontId="88" fillId="33" borderId="30" xfId="0" applyFont="1" applyFill="1" applyBorder="1" applyAlignment="1" applyProtection="1">
      <alignment/>
      <protection/>
    </xf>
    <xf numFmtId="0" fontId="88" fillId="33" borderId="0" xfId="0" applyFont="1" applyFill="1" applyBorder="1" applyAlignment="1" applyProtection="1">
      <alignment/>
      <protection/>
    </xf>
    <xf numFmtId="1" fontId="88" fillId="33" borderId="0" xfId="0" applyNumberFormat="1" applyFont="1" applyFill="1" applyBorder="1" applyAlignment="1" applyProtection="1">
      <alignment horizontal="right"/>
      <protection/>
    </xf>
    <xf numFmtId="205" fontId="88" fillId="33" borderId="22" xfId="0" applyNumberFormat="1" applyFont="1" applyFill="1" applyBorder="1" applyAlignment="1" applyProtection="1">
      <alignment horizontal="right"/>
      <protection/>
    </xf>
    <xf numFmtId="0" fontId="87" fillId="33" borderId="30" xfId="0" applyFont="1" applyFill="1" applyBorder="1" applyAlignment="1" applyProtection="1">
      <alignment/>
      <protection/>
    </xf>
    <xf numFmtId="0" fontId="87" fillId="33" borderId="0" xfId="0" applyFont="1" applyFill="1" applyBorder="1" applyAlignment="1" applyProtection="1">
      <alignment/>
      <protection/>
    </xf>
    <xf numFmtId="1" fontId="87" fillId="33" borderId="0" xfId="0" applyNumberFormat="1" applyFont="1" applyFill="1" applyBorder="1" applyAlignment="1" applyProtection="1">
      <alignment horizontal="right"/>
      <protection/>
    </xf>
    <xf numFmtId="205" fontId="87" fillId="33" borderId="22" xfId="0" applyNumberFormat="1" applyFont="1" applyFill="1" applyBorder="1" applyAlignment="1" applyProtection="1">
      <alignment horizontal="right"/>
      <protection/>
    </xf>
    <xf numFmtId="0" fontId="88" fillId="33" borderId="31" xfId="0" applyFont="1" applyFill="1" applyBorder="1" applyAlignment="1" applyProtection="1">
      <alignment/>
      <protection/>
    </xf>
    <xf numFmtId="0" fontId="88" fillId="33" borderId="16" xfId="0" applyFont="1" applyFill="1" applyBorder="1" applyAlignment="1" applyProtection="1">
      <alignment/>
      <protection/>
    </xf>
    <xf numFmtId="1" fontId="88" fillId="33" borderId="16" xfId="0" applyNumberFormat="1" applyFont="1" applyFill="1" applyBorder="1" applyAlignment="1" applyProtection="1">
      <alignment horizontal="right"/>
      <protection/>
    </xf>
    <xf numFmtId="205" fontId="88" fillId="33" borderId="23" xfId="0" applyNumberFormat="1" applyFont="1" applyFill="1" applyBorder="1" applyAlignment="1" applyProtection="1">
      <alignment horizontal="right"/>
      <protection/>
    </xf>
    <xf numFmtId="0" fontId="81" fillId="33" borderId="30" xfId="0" applyFont="1" applyFill="1" applyBorder="1" applyAlignment="1" applyProtection="1">
      <alignment horizontal="center"/>
      <protection/>
    </xf>
    <xf numFmtId="0" fontId="81" fillId="33" borderId="0" xfId="0" applyFont="1" applyFill="1" applyBorder="1" applyAlignment="1" applyProtection="1">
      <alignment horizontal="center"/>
      <protection/>
    </xf>
    <xf numFmtId="205" fontId="81" fillId="33" borderId="0" xfId="0" applyNumberFormat="1" applyFont="1" applyFill="1" applyBorder="1" applyAlignment="1" applyProtection="1">
      <alignment horizontal="right"/>
      <protection/>
    </xf>
    <xf numFmtId="2" fontId="81" fillId="33" borderId="22" xfId="0" applyNumberFormat="1" applyFont="1" applyFill="1" applyBorder="1" applyAlignment="1" applyProtection="1">
      <alignment horizontal="right"/>
      <protection/>
    </xf>
    <xf numFmtId="0" fontId="81" fillId="33" borderId="30" xfId="0" applyFont="1" applyFill="1" applyBorder="1" applyAlignment="1" applyProtection="1">
      <alignment/>
      <protection/>
    </xf>
    <xf numFmtId="1" fontId="81" fillId="33" borderId="0" xfId="0" applyNumberFormat="1" applyFont="1" applyFill="1" applyBorder="1" applyAlignment="1" applyProtection="1">
      <alignment horizontal="right"/>
      <protection/>
    </xf>
    <xf numFmtId="205" fontId="81" fillId="33" borderId="22" xfId="0" applyNumberFormat="1" applyFont="1" applyFill="1" applyBorder="1" applyAlignment="1" applyProtection="1">
      <alignment horizontal="right"/>
      <protection/>
    </xf>
    <xf numFmtId="0" fontId="84" fillId="33" borderId="30" xfId="0" applyFont="1" applyFill="1" applyBorder="1" applyAlignment="1" applyProtection="1">
      <alignment/>
      <protection/>
    </xf>
    <xf numFmtId="0" fontId="84" fillId="33" borderId="0" xfId="0" applyFont="1" applyFill="1" applyBorder="1" applyAlignment="1" applyProtection="1">
      <alignment/>
      <protection/>
    </xf>
    <xf numFmtId="1" fontId="84" fillId="33" borderId="0" xfId="0" applyNumberFormat="1" applyFont="1" applyFill="1" applyBorder="1" applyAlignment="1" applyProtection="1">
      <alignment horizontal="right"/>
      <protection/>
    </xf>
    <xf numFmtId="205" fontId="84" fillId="33" borderId="22" xfId="0" applyNumberFormat="1" applyFont="1" applyFill="1" applyBorder="1" applyAlignment="1" applyProtection="1">
      <alignment horizontal="right"/>
      <protection/>
    </xf>
    <xf numFmtId="0" fontId="81" fillId="33" borderId="31" xfId="0" applyFont="1" applyFill="1" applyBorder="1" applyAlignment="1" applyProtection="1">
      <alignment/>
      <protection/>
    </xf>
    <xf numFmtId="0" fontId="81" fillId="33" borderId="16" xfId="0" applyFont="1" applyFill="1" applyBorder="1" applyAlignment="1" applyProtection="1">
      <alignment/>
      <protection/>
    </xf>
    <xf numFmtId="1" fontId="81" fillId="33" borderId="16" xfId="0" applyNumberFormat="1" applyFont="1" applyFill="1" applyBorder="1" applyAlignment="1" applyProtection="1">
      <alignment horizontal="right"/>
      <protection/>
    </xf>
    <xf numFmtId="205" fontId="81" fillId="33" borderId="23" xfId="0" applyNumberFormat="1" applyFont="1" applyFill="1" applyBorder="1" applyAlignment="1" applyProtection="1">
      <alignment horizontal="right"/>
      <protection/>
    </xf>
    <xf numFmtId="0" fontId="78" fillId="33" borderId="32" xfId="0" applyFont="1" applyFill="1" applyBorder="1" applyAlignment="1" applyProtection="1">
      <alignment/>
      <protection/>
    </xf>
    <xf numFmtId="0" fontId="89" fillId="33" borderId="0" xfId="0" applyFont="1" applyFill="1" applyAlignment="1" applyProtection="1">
      <alignment/>
      <protection/>
    </xf>
    <xf numFmtId="0" fontId="90" fillId="33" borderId="0" xfId="0" applyFont="1" applyFill="1" applyBorder="1" applyAlignment="1" applyProtection="1">
      <alignment/>
      <protection/>
    </xf>
    <xf numFmtId="0" fontId="90" fillId="33" borderId="16" xfId="0" applyFont="1" applyFill="1" applyBorder="1" applyAlignment="1" applyProtection="1">
      <alignment/>
      <protection/>
    </xf>
    <xf numFmtId="0" fontId="91" fillId="33" borderId="0" xfId="0" applyFont="1" applyFill="1" applyBorder="1" applyAlignment="1" applyProtection="1">
      <alignment/>
      <protection/>
    </xf>
    <xf numFmtId="0" fontId="91" fillId="33" borderId="16" xfId="0" applyFont="1" applyFill="1" applyBorder="1" applyAlignment="1" applyProtection="1">
      <alignment/>
      <protection/>
    </xf>
    <xf numFmtId="0" fontId="92" fillId="33" borderId="20" xfId="0" applyFont="1" applyFill="1" applyBorder="1" applyAlignment="1" applyProtection="1">
      <alignment horizontal="center"/>
      <protection/>
    </xf>
    <xf numFmtId="0" fontId="93" fillId="33" borderId="30" xfId="0" applyFont="1" applyFill="1" applyBorder="1" applyAlignment="1" applyProtection="1">
      <alignment/>
      <protection/>
    </xf>
    <xf numFmtId="0" fontId="93" fillId="33" borderId="0" xfId="0" applyFont="1" applyFill="1" applyBorder="1" applyAlignment="1" applyProtection="1">
      <alignment/>
      <protection/>
    </xf>
    <xf numFmtId="0" fontId="93" fillId="33" borderId="16" xfId="0" applyFont="1" applyFill="1" applyBorder="1" applyAlignment="1" applyProtection="1">
      <alignment/>
      <protection/>
    </xf>
    <xf numFmtId="0" fontId="94" fillId="33" borderId="0" xfId="0" applyFont="1" applyFill="1" applyBorder="1" applyAlignment="1" applyProtection="1">
      <alignment/>
      <protection/>
    </xf>
    <xf numFmtId="0" fontId="94" fillId="33" borderId="16" xfId="0" applyFont="1" applyFill="1" applyBorder="1" applyAlignment="1" applyProtection="1">
      <alignment/>
      <protection/>
    </xf>
    <xf numFmtId="0" fontId="95" fillId="33" borderId="16" xfId="0" applyFont="1" applyFill="1" applyBorder="1" applyAlignment="1" applyProtection="1">
      <alignment/>
      <protection/>
    </xf>
    <xf numFmtId="0" fontId="89" fillId="33" borderId="20" xfId="0" applyFont="1" applyFill="1" applyBorder="1" applyAlignment="1" applyProtection="1">
      <alignment/>
      <protection/>
    </xf>
    <xf numFmtId="0" fontId="78" fillId="33" borderId="20" xfId="0" applyFont="1" applyFill="1" applyBorder="1" applyAlignment="1" applyProtection="1">
      <alignment horizontal="center"/>
      <protection/>
    </xf>
    <xf numFmtId="0" fontId="78" fillId="33" borderId="20" xfId="0" applyFont="1" applyFill="1" applyBorder="1" applyAlignment="1" applyProtection="1">
      <alignment/>
      <protection/>
    </xf>
    <xf numFmtId="0" fontId="83" fillId="33" borderId="20" xfId="0" applyFont="1" applyFill="1" applyBorder="1" applyAlignment="1" applyProtection="1">
      <alignment horizontal="center"/>
      <protection/>
    </xf>
    <xf numFmtId="0" fontId="96" fillId="33" borderId="0" xfId="0" applyFont="1" applyFill="1" applyAlignment="1" applyProtection="1">
      <alignment horizontal="center"/>
      <protection/>
    </xf>
    <xf numFmtId="0" fontId="93" fillId="33" borderId="0" xfId="0" applyFont="1" applyFill="1" applyAlignment="1" applyProtection="1">
      <alignment/>
      <protection/>
    </xf>
    <xf numFmtId="0" fontId="93" fillId="33" borderId="0" xfId="0" applyFont="1" applyFill="1" applyAlignment="1">
      <alignment/>
    </xf>
    <xf numFmtId="0" fontId="97" fillId="33" borderId="0" xfId="0" applyFont="1" applyFill="1" applyAlignment="1" applyProtection="1">
      <alignment horizontal="center" wrapText="1"/>
      <protection/>
    </xf>
    <xf numFmtId="0" fontId="97" fillId="33" borderId="0" xfId="0" applyFont="1" applyFill="1" applyAlignment="1">
      <alignment horizontal="center"/>
    </xf>
    <xf numFmtId="205" fontId="78" fillId="33" borderId="0" xfId="0" applyNumberFormat="1" applyFont="1" applyFill="1" applyBorder="1" applyAlignment="1" applyProtection="1">
      <alignment/>
      <protection/>
    </xf>
    <xf numFmtId="0" fontId="95" fillId="33" borderId="31" xfId="0" applyNumberFormat="1" applyFont="1" applyFill="1" applyBorder="1" applyAlignment="1">
      <alignment horizontal="left" vertical="top" wrapText="1"/>
    </xf>
    <xf numFmtId="0" fontId="95" fillId="33" borderId="16" xfId="0" applyFont="1" applyFill="1" applyBorder="1" applyAlignment="1">
      <alignment horizontal="left" wrapText="1"/>
    </xf>
    <xf numFmtId="0" fontId="98" fillId="33" borderId="0" xfId="0" applyFont="1" applyFill="1" applyBorder="1" applyAlignment="1" applyProtection="1">
      <alignment horizontal="centerContinuous"/>
      <protection/>
    </xf>
    <xf numFmtId="2" fontId="99" fillId="33" borderId="0" xfId="0" applyNumberFormat="1" applyFont="1" applyFill="1" applyBorder="1" applyAlignment="1" applyProtection="1">
      <alignment vertical="center"/>
      <protection/>
    </xf>
    <xf numFmtId="0" fontId="99" fillId="33" borderId="0" xfId="0" applyFont="1" applyFill="1" applyBorder="1" applyAlignment="1" applyProtection="1">
      <alignment vertical="center"/>
      <protection/>
    </xf>
    <xf numFmtId="0" fontId="90" fillId="33" borderId="32" xfId="0" applyFont="1" applyFill="1" applyBorder="1" applyAlignment="1" applyProtection="1">
      <alignment/>
      <protection/>
    </xf>
    <xf numFmtId="2" fontId="93" fillId="33" borderId="0" xfId="0" applyNumberFormat="1" applyFont="1" applyFill="1" applyBorder="1" applyAlignment="1" applyProtection="1">
      <alignment vertical="center"/>
      <protection/>
    </xf>
    <xf numFmtId="0" fontId="93" fillId="33" borderId="0" xfId="0" applyFont="1" applyFill="1" applyBorder="1" applyAlignment="1" applyProtection="1">
      <alignment vertical="center"/>
      <protection/>
    </xf>
    <xf numFmtId="205" fontId="83" fillId="33" borderId="0" xfId="0" applyNumberFormat="1" applyFont="1" applyFill="1" applyBorder="1" applyAlignment="1" applyProtection="1">
      <alignment horizontal="center"/>
      <protection/>
    </xf>
    <xf numFmtId="2" fontId="80" fillId="33" borderId="33" xfId="0" applyNumberFormat="1" applyFont="1" applyFill="1" applyBorder="1" applyAlignment="1" applyProtection="1">
      <alignment horizontal="center"/>
      <protection/>
    </xf>
    <xf numFmtId="205" fontId="92" fillId="33" borderId="0" xfId="0" applyNumberFormat="1" applyFont="1" applyFill="1" applyBorder="1" applyAlignment="1" applyProtection="1">
      <alignment/>
      <protection/>
    </xf>
    <xf numFmtId="0" fontId="100" fillId="33" borderId="32" xfId="0" applyFont="1" applyFill="1" applyBorder="1" applyAlignment="1" applyProtection="1">
      <alignment/>
      <protection/>
    </xf>
    <xf numFmtId="0" fontId="101" fillId="33" borderId="20" xfId="0" applyFont="1" applyFill="1" applyBorder="1" applyAlignment="1" applyProtection="1">
      <alignment/>
      <protection/>
    </xf>
    <xf numFmtId="0" fontId="100" fillId="33" borderId="20" xfId="0" applyFont="1" applyFill="1" applyBorder="1" applyAlignment="1" applyProtection="1">
      <alignment/>
      <protection/>
    </xf>
    <xf numFmtId="0" fontId="102" fillId="33" borderId="0" xfId="0" applyFont="1" applyFill="1" applyAlignment="1" applyProtection="1">
      <alignment/>
      <protection/>
    </xf>
    <xf numFmtId="0" fontId="98" fillId="33" borderId="0" xfId="0" applyFont="1" applyFill="1" applyAlignment="1" applyProtection="1">
      <alignment horizontal="center"/>
      <protection/>
    </xf>
    <xf numFmtId="0" fontId="98" fillId="33" borderId="0" xfId="0" applyFont="1" applyFill="1" applyAlignment="1" applyProtection="1">
      <alignment horizontal="center" wrapText="1"/>
      <protection/>
    </xf>
    <xf numFmtId="0" fontId="98" fillId="33" borderId="0" xfId="0" applyFont="1" applyFill="1" applyAlignment="1" applyProtection="1">
      <alignment/>
      <protection/>
    </xf>
    <xf numFmtId="0" fontId="103" fillId="33" borderId="34" xfId="0" applyFont="1" applyFill="1" applyBorder="1" applyAlignment="1" applyProtection="1">
      <alignment/>
      <protection/>
    </xf>
    <xf numFmtId="0" fontId="103" fillId="33" borderId="33" xfId="0" applyFont="1" applyFill="1" applyBorder="1" applyAlignment="1" applyProtection="1">
      <alignment horizontal="center"/>
      <protection/>
    </xf>
    <xf numFmtId="0" fontId="104" fillId="33" borderId="33" xfId="0" applyFont="1" applyFill="1" applyBorder="1" applyAlignment="1" applyProtection="1">
      <alignment horizontal="center"/>
      <protection/>
    </xf>
    <xf numFmtId="0" fontId="105" fillId="33" borderId="0" xfId="0" applyFont="1" applyFill="1" applyBorder="1" applyAlignment="1" applyProtection="1">
      <alignment vertical="center"/>
      <protection/>
    </xf>
    <xf numFmtId="0" fontId="105" fillId="33" borderId="0" xfId="0" applyFont="1" applyFill="1" applyBorder="1" applyAlignment="1" applyProtection="1">
      <alignment/>
      <protection/>
    </xf>
    <xf numFmtId="0" fontId="80" fillId="33" borderId="34" xfId="0" applyFont="1" applyFill="1" applyBorder="1" applyAlignment="1" applyProtection="1">
      <alignment/>
      <protection/>
    </xf>
    <xf numFmtId="0" fontId="80" fillId="33" borderId="33" xfId="0" applyFont="1" applyFill="1" applyBorder="1" applyAlignment="1" applyProtection="1">
      <alignment/>
      <protection/>
    </xf>
    <xf numFmtId="0" fontId="80" fillId="33" borderId="35" xfId="0" applyFont="1" applyFill="1" applyBorder="1" applyAlignment="1" applyProtection="1">
      <alignment/>
      <protection/>
    </xf>
    <xf numFmtId="0" fontId="101" fillId="33" borderId="0" xfId="0" applyFont="1" applyFill="1" applyBorder="1" applyAlignment="1" applyProtection="1">
      <alignment/>
      <protection/>
    </xf>
    <xf numFmtId="2" fontId="91" fillId="33" borderId="0" xfId="0" applyNumberFormat="1" applyFont="1" applyFill="1" applyBorder="1" applyAlignment="1" applyProtection="1">
      <alignment/>
      <protection/>
    </xf>
    <xf numFmtId="0" fontId="91" fillId="33" borderId="0" xfId="0" applyFont="1" applyFill="1" applyBorder="1" applyAlignment="1">
      <alignment wrapText="1"/>
    </xf>
    <xf numFmtId="2" fontId="91" fillId="33" borderId="20" xfId="0" applyNumberFormat="1" applyFont="1" applyFill="1" applyBorder="1" applyAlignment="1" applyProtection="1">
      <alignment horizontal="center"/>
      <protection/>
    </xf>
    <xf numFmtId="2" fontId="91" fillId="33" borderId="16" xfId="0" applyNumberFormat="1" applyFont="1" applyFill="1" applyBorder="1" applyAlignment="1" applyProtection="1">
      <alignment/>
      <protection/>
    </xf>
    <xf numFmtId="205" fontId="93" fillId="33" borderId="0" xfId="0" applyNumberFormat="1" applyFont="1" applyFill="1" applyBorder="1" applyAlignment="1" applyProtection="1">
      <alignment horizontal="center" vertical="center"/>
      <protection/>
    </xf>
    <xf numFmtId="0" fontId="87" fillId="33" borderId="34" xfId="0" applyFont="1" applyFill="1" applyBorder="1" applyAlignment="1" applyProtection="1">
      <alignment horizontal="centerContinuous"/>
      <protection/>
    </xf>
    <xf numFmtId="0" fontId="87" fillId="33" borderId="33" xfId="0" applyFont="1" applyFill="1" applyBorder="1" applyAlignment="1" applyProtection="1">
      <alignment horizontal="centerContinuous"/>
      <protection/>
    </xf>
    <xf numFmtId="0" fontId="87" fillId="33" borderId="35" xfId="0" applyFont="1" applyFill="1" applyBorder="1" applyAlignment="1" applyProtection="1">
      <alignment horizontal="centerContinuous"/>
      <protection/>
    </xf>
    <xf numFmtId="0" fontId="84" fillId="33" borderId="34" xfId="0" applyFont="1" applyFill="1" applyBorder="1" applyAlignment="1" applyProtection="1">
      <alignment horizontal="centerContinuous"/>
      <protection/>
    </xf>
    <xf numFmtId="0" fontId="84" fillId="33" borderId="33" xfId="0" applyFont="1" applyFill="1" applyBorder="1" applyAlignment="1" applyProtection="1">
      <alignment horizontal="centerContinuous"/>
      <protection/>
    </xf>
    <xf numFmtId="0" fontId="84" fillId="33" borderId="35" xfId="0" applyFont="1" applyFill="1" applyBorder="1" applyAlignment="1" applyProtection="1">
      <alignment horizontal="centerContinuous"/>
      <protection/>
    </xf>
    <xf numFmtId="0" fontId="104" fillId="33" borderId="10" xfId="0" applyFont="1" applyFill="1" applyBorder="1" applyAlignment="1" applyProtection="1">
      <alignment horizontal="center" wrapText="1"/>
      <protection/>
    </xf>
    <xf numFmtId="0" fontId="104" fillId="33" borderId="11" xfId="0" applyFont="1" applyFill="1" applyBorder="1" applyAlignment="1" applyProtection="1">
      <alignment horizontal="center" wrapText="1"/>
      <protection/>
    </xf>
    <xf numFmtId="0" fontId="104" fillId="33" borderId="12" xfId="0" applyFont="1" applyFill="1" applyBorder="1" applyAlignment="1" applyProtection="1">
      <alignment horizontal="center" wrapText="1"/>
      <protection/>
    </xf>
    <xf numFmtId="0" fontId="104" fillId="33" borderId="17" xfId="0" applyFont="1" applyFill="1" applyBorder="1" applyAlignment="1" applyProtection="1">
      <alignment horizontal="center"/>
      <protection/>
    </xf>
    <xf numFmtId="0" fontId="104" fillId="33" borderId="18" xfId="0" applyFont="1" applyFill="1" applyBorder="1" applyAlignment="1" applyProtection="1">
      <alignment horizontal="center"/>
      <protection/>
    </xf>
    <xf numFmtId="0" fontId="104" fillId="33" borderId="19" xfId="0" applyFont="1" applyFill="1" applyBorder="1" applyAlignment="1" applyProtection="1">
      <alignment horizontal="center"/>
      <protection/>
    </xf>
    <xf numFmtId="0" fontId="106" fillId="37" borderId="17" xfId="0" applyFont="1" applyFill="1" applyBorder="1" applyAlignment="1" applyProtection="1">
      <alignment horizontal="center"/>
      <protection locked="0"/>
    </xf>
    <xf numFmtId="0" fontId="106" fillId="37" borderId="18" xfId="0" applyFont="1" applyFill="1" applyBorder="1" applyAlignment="1" applyProtection="1">
      <alignment horizontal="center"/>
      <protection locked="0"/>
    </xf>
    <xf numFmtId="0" fontId="106" fillId="37" borderId="19" xfId="0" applyFont="1" applyFill="1" applyBorder="1" applyAlignment="1" applyProtection="1">
      <alignment horizontal="center"/>
      <protection locked="0"/>
    </xf>
    <xf numFmtId="0" fontId="106" fillId="37" borderId="24" xfId="0" applyFont="1" applyFill="1" applyBorder="1" applyAlignment="1" applyProtection="1">
      <alignment horizontal="center"/>
      <protection locked="0"/>
    </xf>
    <xf numFmtId="0" fontId="106" fillId="37" borderId="25" xfId="0" applyFont="1" applyFill="1" applyBorder="1" applyAlignment="1" applyProtection="1">
      <alignment horizontal="center"/>
      <protection locked="0"/>
    </xf>
    <xf numFmtId="0" fontId="106" fillId="37" borderId="26" xfId="0" applyFont="1" applyFill="1" applyBorder="1" applyAlignment="1" applyProtection="1">
      <alignment horizontal="center"/>
      <protection locked="0"/>
    </xf>
    <xf numFmtId="0" fontId="106" fillId="33" borderId="10" xfId="0" applyFont="1" applyFill="1" applyBorder="1" applyAlignment="1" applyProtection="1">
      <alignment horizontal="center" wrapText="1"/>
      <protection/>
    </xf>
    <xf numFmtId="0" fontId="106" fillId="33" borderId="11" xfId="0" applyFont="1" applyFill="1" applyBorder="1" applyAlignment="1" applyProtection="1">
      <alignment horizontal="center" wrapText="1"/>
      <protection/>
    </xf>
    <xf numFmtId="0" fontId="106" fillId="33" borderId="12" xfId="0" applyFont="1" applyFill="1" applyBorder="1" applyAlignment="1" applyProtection="1">
      <alignment horizontal="center" wrapText="1"/>
      <protection/>
    </xf>
    <xf numFmtId="0" fontId="106" fillId="33" borderId="17" xfId="0" applyFont="1" applyFill="1" applyBorder="1" applyAlignment="1" applyProtection="1">
      <alignment horizontal="center"/>
      <protection/>
    </xf>
    <xf numFmtId="0" fontId="106" fillId="33" borderId="18" xfId="0" applyFont="1" applyFill="1" applyBorder="1" applyAlignment="1" applyProtection="1">
      <alignment horizontal="center"/>
      <protection/>
    </xf>
    <xf numFmtId="0" fontId="106" fillId="33" borderId="19" xfId="0" applyFont="1" applyFill="1" applyBorder="1" applyAlignment="1" applyProtection="1">
      <alignment horizontal="center"/>
      <protection/>
    </xf>
    <xf numFmtId="0" fontId="107" fillId="38" borderId="17" xfId="0" applyFont="1" applyFill="1" applyBorder="1" applyAlignment="1" applyProtection="1">
      <alignment horizontal="center" vertical="center"/>
      <protection/>
    </xf>
    <xf numFmtId="0" fontId="107" fillId="38" borderId="18" xfId="0" applyFont="1" applyFill="1" applyBorder="1" applyAlignment="1" applyProtection="1">
      <alignment horizontal="center" vertical="center"/>
      <protection/>
    </xf>
    <xf numFmtId="0" fontId="107" fillId="38" borderId="19" xfId="0" applyFont="1" applyFill="1" applyBorder="1" applyAlignment="1" applyProtection="1">
      <alignment horizontal="center" vertical="center"/>
      <protection/>
    </xf>
    <xf numFmtId="0" fontId="104" fillId="33" borderId="17" xfId="0" applyFont="1" applyFill="1" applyBorder="1" applyAlignment="1" applyProtection="1">
      <alignment vertical="center"/>
      <protection/>
    </xf>
    <xf numFmtId="0" fontId="104" fillId="33" borderId="18" xfId="0" applyFont="1" applyFill="1" applyBorder="1" applyAlignment="1" applyProtection="1">
      <alignment vertical="center"/>
      <protection/>
    </xf>
    <xf numFmtId="0" fontId="104" fillId="33" borderId="19" xfId="0" applyFont="1" applyFill="1" applyBorder="1" applyAlignment="1" applyProtection="1">
      <alignment vertical="center"/>
      <protection/>
    </xf>
    <xf numFmtId="0" fontId="107" fillId="38" borderId="24" xfId="0" applyFont="1" applyFill="1" applyBorder="1" applyAlignment="1" applyProtection="1">
      <alignment horizontal="center" vertical="center"/>
      <protection/>
    </xf>
    <xf numFmtId="0" fontId="107" fillId="38" borderId="25" xfId="0" applyFont="1" applyFill="1" applyBorder="1" applyAlignment="1" applyProtection="1">
      <alignment horizontal="center" vertical="center"/>
      <protection/>
    </xf>
    <xf numFmtId="0" fontId="107" fillId="38" borderId="26" xfId="0" applyFont="1" applyFill="1" applyBorder="1" applyAlignment="1" applyProtection="1">
      <alignment horizontal="center" vertical="center"/>
      <protection/>
    </xf>
    <xf numFmtId="0" fontId="106" fillId="33" borderId="0" xfId="0" applyFont="1" applyFill="1" applyBorder="1" applyAlignment="1" applyProtection="1">
      <alignment horizontal="center"/>
      <protection/>
    </xf>
    <xf numFmtId="0" fontId="106" fillId="33" borderId="0" xfId="0" applyFont="1" applyFill="1" applyAlignment="1" applyProtection="1">
      <alignment/>
      <protection/>
    </xf>
    <xf numFmtId="0" fontId="108" fillId="33" borderId="0" xfId="0" applyFont="1" applyFill="1" applyBorder="1" applyAlignment="1" applyProtection="1">
      <alignment vertical="center"/>
      <protection/>
    </xf>
    <xf numFmtId="0" fontId="94" fillId="33" borderId="0" xfId="0" applyFont="1" applyFill="1" applyBorder="1" applyAlignment="1" applyProtection="1">
      <alignment vertical="center"/>
      <protection/>
    </xf>
    <xf numFmtId="0" fontId="103" fillId="33" borderId="32" xfId="0" applyFont="1" applyFill="1" applyBorder="1" applyAlignment="1" applyProtection="1">
      <alignment/>
      <protection/>
    </xf>
    <xf numFmtId="0" fontId="103" fillId="33" borderId="20" xfId="0" applyFont="1" applyFill="1" applyBorder="1" applyAlignment="1" applyProtection="1">
      <alignment horizontal="center"/>
      <protection/>
    </xf>
    <xf numFmtId="0" fontId="104" fillId="33" borderId="20" xfId="0" applyFont="1" applyFill="1" applyBorder="1" applyAlignment="1" applyProtection="1">
      <alignment horizontal="center"/>
      <protection/>
    </xf>
    <xf numFmtId="205" fontId="109" fillId="33" borderId="0" xfId="0" applyNumberFormat="1" applyFont="1" applyFill="1" applyBorder="1" applyAlignment="1" applyProtection="1">
      <alignment/>
      <protection/>
    </xf>
    <xf numFmtId="2" fontId="105" fillId="33" borderId="0" xfId="0" applyNumberFormat="1" applyFont="1" applyFill="1" applyBorder="1" applyAlignment="1" applyProtection="1">
      <alignment/>
      <protection/>
    </xf>
    <xf numFmtId="0" fontId="80" fillId="33" borderId="0" xfId="0" applyNumberFormat="1" applyFont="1" applyFill="1" applyBorder="1" applyAlignment="1" applyProtection="1">
      <alignment horizontal="center"/>
      <protection/>
    </xf>
    <xf numFmtId="2" fontId="90" fillId="33" borderId="20" xfId="0" applyNumberFormat="1" applyFont="1" applyFill="1" applyBorder="1" applyAlignment="1" applyProtection="1">
      <alignment vertical="center"/>
      <protection/>
    </xf>
    <xf numFmtId="205" fontId="90" fillId="33" borderId="20" xfId="0" applyNumberFormat="1" applyFont="1" applyFill="1" applyBorder="1" applyAlignment="1" applyProtection="1">
      <alignment horizontal="center" vertical="center"/>
      <protection/>
    </xf>
    <xf numFmtId="0" fontId="92" fillId="33" borderId="20" xfId="0" applyFont="1" applyFill="1" applyBorder="1" applyAlignment="1" applyProtection="1">
      <alignment vertical="center"/>
      <protection/>
    </xf>
    <xf numFmtId="205" fontId="92" fillId="33" borderId="20" xfId="0" applyNumberFormat="1" applyFont="1" applyFill="1" applyBorder="1" applyAlignment="1" applyProtection="1">
      <alignment horizontal="center"/>
      <protection/>
    </xf>
    <xf numFmtId="2" fontId="91" fillId="33" borderId="20" xfId="0" applyNumberFormat="1" applyFont="1" applyFill="1" applyBorder="1" applyAlignment="1" applyProtection="1">
      <alignment/>
      <protection/>
    </xf>
    <xf numFmtId="0" fontId="106" fillId="0" borderId="0" xfId="0" applyFont="1" applyFill="1" applyBorder="1" applyAlignment="1" applyProtection="1">
      <alignment horizontal="center"/>
      <protection locked="0"/>
    </xf>
    <xf numFmtId="0" fontId="89" fillId="33" borderId="31" xfId="0" applyFont="1" applyFill="1" applyBorder="1" applyAlignment="1" applyProtection="1">
      <alignment horizontal="left" vertical="top" wrapText="1"/>
      <protection/>
    </xf>
    <xf numFmtId="0" fontId="89" fillId="33" borderId="16" xfId="0" applyFont="1" applyFill="1" applyBorder="1" applyAlignment="1">
      <alignment wrapText="1"/>
    </xf>
    <xf numFmtId="0" fontId="89" fillId="33" borderId="23" xfId="0" applyFont="1" applyFill="1" applyBorder="1" applyAlignment="1">
      <alignment wrapText="1"/>
    </xf>
    <xf numFmtId="0" fontId="108" fillId="33" borderId="0" xfId="0" applyFont="1" applyFill="1" applyAlignment="1" applyProtection="1">
      <alignment horizontal="center" wrapText="1"/>
      <protection/>
    </xf>
    <xf numFmtId="0" fontId="94" fillId="33" borderId="0" xfId="0" applyFont="1" applyFill="1" applyAlignment="1">
      <alignment horizontal="center" wrapText="1"/>
    </xf>
    <xf numFmtId="0" fontId="94" fillId="33" borderId="0" xfId="0" applyFont="1" applyFill="1" applyAlignment="1">
      <alignment wrapText="1"/>
    </xf>
    <xf numFmtId="0" fontId="78" fillId="33" borderId="0" xfId="0" applyFont="1" applyFill="1" applyAlignment="1" applyProtection="1">
      <alignment horizontal="center" wrapText="1"/>
      <protection/>
    </xf>
    <xf numFmtId="0" fontId="78" fillId="33" borderId="0" xfId="0" applyFont="1" applyFill="1" applyAlignment="1">
      <alignment horizontal="center" wrapText="1"/>
    </xf>
    <xf numFmtId="0" fontId="78" fillId="33" borderId="0" xfId="0" applyFont="1" applyFill="1" applyAlignment="1">
      <alignment/>
    </xf>
    <xf numFmtId="0" fontId="110" fillId="33" borderId="0" xfId="0" applyFont="1" applyFill="1" applyAlignment="1" applyProtection="1" quotePrefix="1">
      <alignment wrapText="1"/>
      <protection/>
    </xf>
    <xf numFmtId="0" fontId="110" fillId="33" borderId="0" xfId="0" applyFont="1" applyFill="1" applyAlignment="1">
      <alignment wrapText="1"/>
    </xf>
    <xf numFmtId="0" fontId="110" fillId="33" borderId="0" xfId="0" applyFont="1" applyFill="1" applyAlignment="1" applyProtection="1" quotePrefix="1">
      <alignment horizontal="left"/>
      <protection/>
    </xf>
    <xf numFmtId="0" fontId="78" fillId="33" borderId="34" xfId="0" applyFont="1" applyFill="1" applyBorder="1" applyAlignment="1" applyProtection="1">
      <alignment horizontal="center"/>
      <protection/>
    </xf>
    <xf numFmtId="0" fontId="78" fillId="33" borderId="33" xfId="0" applyFont="1" applyFill="1" applyBorder="1" applyAlignment="1" applyProtection="1">
      <alignment horizontal="center"/>
      <protection/>
    </xf>
    <xf numFmtId="0" fontId="89" fillId="33" borderId="33" xfId="0" applyFont="1" applyFill="1" applyBorder="1" applyAlignment="1">
      <alignment horizontal="center"/>
    </xf>
    <xf numFmtId="0" fontId="89" fillId="33" borderId="35" xfId="0" applyFont="1" applyFill="1" applyBorder="1" applyAlignment="1">
      <alignment horizontal="center"/>
    </xf>
    <xf numFmtId="0" fontId="89" fillId="33" borderId="30" xfId="0" applyFont="1" applyFill="1" applyBorder="1" applyAlignment="1" applyProtection="1">
      <alignment horizontal="left" vertical="top" wrapText="1"/>
      <protection/>
    </xf>
    <xf numFmtId="0" fontId="89" fillId="33" borderId="0" xfId="0" applyFont="1" applyFill="1" applyBorder="1" applyAlignment="1">
      <alignment horizontal="left" vertical="top" wrapText="1"/>
    </xf>
    <xf numFmtId="0" fontId="89" fillId="33" borderId="22" xfId="0" applyFont="1" applyFill="1" applyBorder="1" applyAlignment="1">
      <alignment horizontal="left" vertical="top" wrapText="1"/>
    </xf>
    <xf numFmtId="0" fontId="99" fillId="33" borderId="30" xfId="0" applyFont="1" applyFill="1" applyBorder="1" applyAlignment="1" applyProtection="1">
      <alignment vertical="top" wrapText="1"/>
      <protection/>
    </xf>
    <xf numFmtId="0" fontId="99" fillId="33" borderId="31" xfId="0" applyFont="1" applyFill="1" applyBorder="1" applyAlignment="1" applyProtection="1">
      <alignment vertical="top" wrapText="1"/>
      <protection/>
    </xf>
    <xf numFmtId="0" fontId="101" fillId="33" borderId="30" xfId="0" applyFont="1" applyFill="1" applyBorder="1" applyAlignment="1" applyProtection="1">
      <alignment wrapText="1"/>
      <protection/>
    </xf>
    <xf numFmtId="0" fontId="101" fillId="33" borderId="0" xfId="0" applyFont="1" applyFill="1" applyBorder="1" applyAlignment="1" applyProtection="1">
      <alignment wrapText="1"/>
      <protection/>
    </xf>
    <xf numFmtId="0" fontId="101" fillId="33" borderId="30" xfId="0" applyFont="1" applyFill="1" applyBorder="1" applyAlignment="1" applyProtection="1">
      <alignment horizontal="left" vertical="top" wrapText="1"/>
      <protection/>
    </xf>
    <xf numFmtId="0" fontId="101" fillId="33" borderId="0" xfId="0" applyFont="1" applyFill="1" applyBorder="1" applyAlignment="1" applyProtection="1">
      <alignment horizontal="left" vertical="top" wrapText="1"/>
      <protection/>
    </xf>
    <xf numFmtId="0" fontId="101" fillId="33" borderId="30" xfId="0" applyNumberFormat="1" applyFont="1" applyFill="1" applyBorder="1" applyAlignment="1">
      <alignment horizontal="left" vertical="top" wrapText="1"/>
    </xf>
    <xf numFmtId="0" fontId="101" fillId="33" borderId="0" xfId="0" applyNumberFormat="1" applyFont="1" applyFill="1" applyBorder="1" applyAlignment="1">
      <alignment horizontal="left" vertical="top" wrapText="1"/>
    </xf>
    <xf numFmtId="0" fontId="111" fillId="33" borderId="0" xfId="0" applyFont="1" applyFill="1" applyAlignment="1" applyProtection="1">
      <alignment horizontal="center"/>
      <protection/>
    </xf>
    <xf numFmtId="0" fontId="112" fillId="33" borderId="0" xfId="0" applyFont="1" applyFill="1" applyAlignment="1" applyProtection="1">
      <alignment/>
      <protection/>
    </xf>
    <xf numFmtId="0" fontId="112" fillId="33" borderId="0" xfId="0" applyFont="1" applyFill="1" applyAlignment="1">
      <alignment/>
    </xf>
    <xf numFmtId="0" fontId="113" fillId="33" borderId="0" xfId="0" applyFont="1" applyFill="1" applyAlignment="1" applyProtection="1">
      <alignment horizontal="center" wrapText="1"/>
      <protection/>
    </xf>
    <xf numFmtId="0" fontId="113" fillId="33" borderId="0" xfId="0" applyFont="1" applyFill="1" applyAlignment="1">
      <alignment horizontal="center"/>
    </xf>
    <xf numFmtId="0" fontId="114" fillId="33" borderId="0" xfId="0" applyFont="1" applyFill="1" applyAlignment="1" applyProtection="1" quotePrefix="1">
      <alignment wrapText="1"/>
      <protection/>
    </xf>
    <xf numFmtId="0" fontId="114" fillId="33" borderId="0" xfId="0" applyFont="1" applyFill="1" applyAlignment="1">
      <alignment wrapText="1"/>
    </xf>
    <xf numFmtId="0" fontId="114" fillId="33" borderId="0" xfId="0" applyFont="1" applyFill="1" applyAlignment="1" applyProtection="1" quotePrefix="1">
      <alignment horizontal="left" wrapText="1"/>
      <protection/>
    </xf>
    <xf numFmtId="0" fontId="114" fillId="33" borderId="0" xfId="0" applyFont="1" applyFill="1" applyAlignment="1" applyProtection="1">
      <alignment wrapText="1"/>
      <protection/>
    </xf>
    <xf numFmtId="0" fontId="99" fillId="33" borderId="30" xfId="0" applyFont="1" applyFill="1" applyBorder="1" applyAlignment="1">
      <alignment vertical="top" wrapText="1"/>
    </xf>
    <xf numFmtId="0" fontId="99" fillId="33" borderId="31" xfId="0" applyFont="1" applyFill="1" applyBorder="1" applyAlignment="1">
      <alignment vertical="top" wrapText="1"/>
    </xf>
    <xf numFmtId="0" fontId="100" fillId="33" borderId="33" xfId="0" applyFont="1" applyFill="1" applyBorder="1" applyAlignment="1" applyProtection="1">
      <alignment horizontal="center"/>
      <protection/>
    </xf>
    <xf numFmtId="0" fontId="101" fillId="33" borderId="3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12</xdr:row>
      <xdr:rowOff>333375</xdr:rowOff>
    </xdr:from>
    <xdr:to>
      <xdr:col>15</xdr:col>
      <xdr:colOff>104775</xdr:colOff>
      <xdr:row>31</xdr:row>
      <xdr:rowOff>476250</xdr:rowOff>
    </xdr:to>
    <xdr:sp>
      <xdr:nvSpPr>
        <xdr:cNvPr id="1" name="Text 1"/>
        <xdr:cNvSpPr txBox="1">
          <a:spLocks noChangeArrowheads="1"/>
        </xdr:cNvSpPr>
      </xdr:nvSpPr>
      <xdr:spPr>
        <a:xfrm>
          <a:off x="1971675" y="3838575"/>
          <a:ext cx="8743950" cy="3705225"/>
        </a:xfrm>
        <a:prstGeom prst="rect">
          <a:avLst/>
        </a:prstGeom>
        <a:solidFill>
          <a:srgbClr val="FFFFFF"/>
        </a:solidFill>
        <a:ln w="9525" cmpd="sng">
          <a:solidFill>
            <a:srgbClr val="0000FF"/>
          </a:solidFill>
          <a:headEnd type="none"/>
          <a:tailEnd type="none"/>
        </a:ln>
      </xdr:spPr>
      <xdr:txBody>
        <a:bodyPr vertOverflow="clip" wrap="square" lIns="27432" tIns="22860" rIns="0" bIns="0"/>
        <a:p>
          <a:pPr algn="l">
            <a:defRPr/>
          </a:pPr>
          <a:r>
            <a:rPr lang="en-US" cap="none" sz="1200" b="1" i="0" u="none" baseline="0">
              <a:solidFill>
                <a:srgbClr val="0080C0"/>
              </a:solidFill>
              <a:latin typeface="Calibri"/>
              <a:ea typeface="Calibri"/>
              <a:cs typeface="Calibri"/>
            </a:rPr>
            <a:t>NOTES</a:t>
          </a:r>
          <a:r>
            <a:rPr lang="en-US" cap="none" sz="1200" b="0" i="0" u="none" baseline="0">
              <a:solidFill>
                <a:srgbClr val="0080C0"/>
              </a:solidFill>
              <a:latin typeface="Calibri"/>
              <a:ea typeface="Calibri"/>
              <a:cs typeface="Calibri"/>
            </a:rPr>
            <a:t>
</a:t>
          </a:r>
          <a:r>
            <a:rPr lang="en-US" cap="none" sz="1200" b="0" i="0" u="none" baseline="0">
              <a:solidFill>
                <a:srgbClr val="0080C0"/>
              </a:solidFill>
              <a:latin typeface="Calibri"/>
              <a:ea typeface="Calibri"/>
              <a:cs typeface="Calibri"/>
            </a:rPr>
            <a:t>1. If the readership being tested is based on All Adults, the input in the Unweighted Sample Size and the Estimated Population cells should also be based on All Adults. However, if for example the readership being tested is based on ABC1 Men 15-44, the Unweighted Sample Size and the Estimated Population should also be ABC1 Men 15-44. 
</a:t>
          </a:r>
          <a:r>
            <a:rPr lang="en-US" cap="none" sz="1200" b="0" i="0" u="none" baseline="0">
              <a:solidFill>
                <a:srgbClr val="0080C0"/>
              </a:solidFill>
              <a:latin typeface="Calibri"/>
              <a:ea typeface="Calibri"/>
              <a:cs typeface="Calibri"/>
            </a:rPr>
            <a:t>
</a:t>
          </a:r>
          <a:r>
            <a:rPr lang="en-US" cap="none" sz="1200" b="0" i="0" u="none" baseline="0">
              <a:solidFill>
                <a:srgbClr val="0080C0"/>
              </a:solidFill>
              <a:latin typeface="Calibri"/>
              <a:ea typeface="Calibri"/>
              <a:cs typeface="Calibri"/>
            </a:rPr>
            <a:t>2. This screen can also be used to find the confidence limits for any PAMCo estimate, not just readership.  For example, it could be used to establish the confidence limits of the number of adults aged 15-24 who have accessed the internet in the last 12 months. In such a case, the input in the Unweighted Sample Size cell would be the unweighted sample of adults aged 15-24, the Estimated Population would be that of adults aged 15-24, and the 'Average Issue Readership' would be the estimated number of 15-24 adults who have accessed the Internet in the last 12 months.
</a:t>
          </a:r>
          <a:r>
            <a:rPr lang="en-US" cap="none" sz="1200" b="0" i="0" u="none" baseline="0">
              <a:solidFill>
                <a:srgbClr val="0080C0"/>
              </a:solidFill>
              <a:latin typeface="Calibri"/>
              <a:ea typeface="Calibri"/>
              <a:cs typeface="Calibri"/>
            </a:rPr>
            <a:t>
</a:t>
          </a:r>
          <a:r>
            <a:rPr lang="en-US" cap="none" sz="1200" b="0" i="0" u="none" baseline="0">
              <a:solidFill>
                <a:srgbClr val="0080C0"/>
              </a:solidFill>
              <a:latin typeface="Calibri"/>
              <a:ea typeface="Calibri"/>
              <a:cs typeface="Calibri"/>
            </a:rPr>
            <a:t>3. The design factor used in the above significance test is 1.22.  
</a:t>
          </a:r>
          <a:r>
            <a:rPr lang="en-US" cap="none" sz="1200" b="0" i="0" u="none" baseline="0">
              <a:solidFill>
                <a:srgbClr val="0080C0"/>
              </a:solidFill>
              <a:latin typeface="Calibri"/>
              <a:ea typeface="Calibri"/>
              <a:cs typeface="Calibri"/>
            </a:rPr>
            <a:t>
</a:t>
          </a:r>
          <a:r>
            <a:rPr lang="en-US" cap="none" sz="1200" b="0" i="0" u="none" baseline="0">
              <a:solidFill>
                <a:srgbClr val="0080C0"/>
              </a:solidFill>
              <a:latin typeface="Calibri"/>
              <a:ea typeface="Calibri"/>
              <a:cs typeface="Calibri"/>
            </a:rPr>
            <a:t>
</a:t>
          </a:r>
          <a:r>
            <a:rPr lang="en-US" cap="none" sz="1200" b="1" i="0" u="none" baseline="0">
              <a:solidFill>
                <a:srgbClr val="0080C0"/>
              </a:solidFill>
              <a:latin typeface="Calibri"/>
              <a:ea typeface="Calibri"/>
              <a:cs typeface="Calibri"/>
            </a:rPr>
            <a:t>4. Different formulae apply to the 24-month base. If you wish to test the confidence limits on a title on a 24-month base - or if you have any other query about using this worksheet - please contact the PAMCo Helpdesk on 0800 819 9151.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24</xdr:row>
      <xdr:rowOff>76200</xdr:rowOff>
    </xdr:from>
    <xdr:to>
      <xdr:col>19</xdr:col>
      <xdr:colOff>676275</xdr:colOff>
      <xdr:row>40</xdr:row>
      <xdr:rowOff>4286250</xdr:rowOff>
    </xdr:to>
    <xdr:sp>
      <xdr:nvSpPr>
        <xdr:cNvPr id="1" name="Text 1"/>
        <xdr:cNvSpPr txBox="1">
          <a:spLocks noChangeArrowheads="1"/>
        </xdr:cNvSpPr>
      </xdr:nvSpPr>
      <xdr:spPr>
        <a:xfrm>
          <a:off x="1438275" y="7781925"/>
          <a:ext cx="18783300" cy="6924675"/>
        </a:xfrm>
        <a:prstGeom prst="rect">
          <a:avLst/>
        </a:prstGeom>
        <a:solidFill>
          <a:srgbClr val="FFFFFF"/>
        </a:solidFill>
        <a:ln w="9525" cmpd="sng">
          <a:solidFill>
            <a:srgbClr val="0000FF"/>
          </a:solidFill>
          <a:headEnd type="none"/>
          <a:tailEnd type="none"/>
        </a:ln>
      </xdr:spPr>
      <xdr:txBody>
        <a:bodyPr vertOverflow="clip" wrap="square" lIns="27432" tIns="22860" rIns="0" bIns="0"/>
        <a:p>
          <a:pPr algn="l">
            <a:defRPr/>
          </a:pPr>
          <a:r>
            <a:rPr lang="en-US" cap="none" sz="2400" b="1" i="0" u="none" baseline="0">
              <a:solidFill>
                <a:srgbClr val="0000FF"/>
              </a:solidFill>
              <a:latin typeface="Calibri"/>
              <a:ea typeface="Calibri"/>
              <a:cs typeface="Calibri"/>
            </a:rPr>
            <a:t>NOTES</a:t>
          </a:r>
          <a:r>
            <a:rPr lang="en-US" cap="none" sz="2400" b="0" i="0" u="none" baseline="0">
              <a:solidFill>
                <a:srgbClr val="0000FF"/>
              </a:solidFill>
              <a:latin typeface="Calibri"/>
              <a:ea typeface="Calibri"/>
              <a:cs typeface="Calibri"/>
            </a:rPr>
            <a:t>
</a:t>
          </a:r>
          <a:r>
            <a:rPr lang="en-US" cap="none" sz="2400" b="0" i="0" u="none" baseline="0">
              <a:solidFill>
                <a:srgbClr val="0000FF"/>
              </a:solidFill>
              <a:latin typeface="Calibri"/>
              <a:ea typeface="Calibri"/>
              <a:cs typeface="Calibri"/>
            </a:rPr>
            <a:t>1. If the readership being tested is based on All Adults, the input in the Unweighted Sample Size and the Estimated Population cells should also be based on All Adults. However, if for example the readership being tested is based on ABC1 Men 15-44, the Unweighted Sample Size and the Estimated Population should also be ABC1 Men 15-44. 
</a:t>
          </a:r>
          <a:r>
            <a:rPr lang="en-US" cap="none" sz="2400" b="0" i="0" u="none" baseline="0">
              <a:solidFill>
                <a:srgbClr val="0000FF"/>
              </a:solidFill>
              <a:latin typeface="Calibri"/>
              <a:ea typeface="Calibri"/>
              <a:cs typeface="Calibri"/>
            </a:rPr>
            <a:t>
</a:t>
          </a:r>
          <a:r>
            <a:rPr lang="en-US" cap="none" sz="2400" b="0" i="0" u="none" baseline="0">
              <a:solidFill>
                <a:srgbClr val="0000FF"/>
              </a:solidFill>
              <a:latin typeface="Calibri"/>
              <a:ea typeface="Calibri"/>
              <a:cs typeface="Calibri"/>
            </a:rPr>
            <a:t>2. This screen can  be used to test the difference between any two PAMCo estimates, not just readership.  For example, it could be used to test whether  the number of adults aged 15-24 who have accessed the internet in one time period is significantly different to that in a different time period. In such a case, the input in the Unweighted  Sample Size cells would be the unweighted sample of adults aged 15-24, the Estimated Population would be that of adults aged 15-24, and the 'Average Issue Readership' would be the estimated number of 15-24 adults who have accessed the Internet in the last 12 months.
</a:t>
          </a:r>
          <a:r>
            <a:rPr lang="en-US" cap="none" sz="2400" b="0" i="0" u="none" baseline="0">
              <a:solidFill>
                <a:srgbClr val="0000FF"/>
              </a:solidFill>
              <a:latin typeface="Calibri"/>
              <a:ea typeface="Calibri"/>
              <a:cs typeface="Calibri"/>
            </a:rPr>
            <a:t>
</a:t>
          </a:r>
          <a:r>
            <a:rPr lang="en-US" cap="none" sz="2400" b="0" i="0" u="none" baseline="0">
              <a:solidFill>
                <a:srgbClr val="0000FF"/>
              </a:solidFill>
              <a:latin typeface="Calibri"/>
              <a:ea typeface="Calibri"/>
              <a:cs typeface="Calibri"/>
            </a:rPr>
            <a:t>3. N.B. The two sets of data must come from two independent (i.e. non-overlapping) time periods e.g. January-June 2022 and July-December 2022. If the two periods overlap this spreadsheet should not be used.
</a:t>
          </a:r>
          <a:r>
            <a:rPr lang="en-US" cap="none" sz="2400" b="0" i="0" u="none" baseline="0">
              <a:solidFill>
                <a:srgbClr val="0000FF"/>
              </a:solidFill>
              <a:latin typeface="Calibri"/>
              <a:ea typeface="Calibri"/>
              <a:cs typeface="Calibri"/>
            </a:rPr>
            <a:t>
</a:t>
          </a:r>
          <a:r>
            <a:rPr lang="en-US" cap="none" sz="2400" b="1" i="0" u="none" baseline="0">
              <a:solidFill>
                <a:srgbClr val="0000FF"/>
              </a:solidFill>
              <a:latin typeface="Calibri"/>
              <a:ea typeface="Calibri"/>
              <a:cs typeface="Calibri"/>
            </a:rPr>
            <a:t>4. Different formulae apply to the 24-month base. If you wish to compare estimates for a title on a 24-month base - or if you have any other query about using this worksheet - please contact the PAMCo Helpdesk on 0800 819 9151.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1:O44"/>
  <sheetViews>
    <sheetView tabSelected="1" workbookViewId="0" topLeftCell="C1">
      <selection activeCell="C3" sqref="C3:N3"/>
    </sheetView>
  </sheetViews>
  <sheetFormatPr defaultColWidth="9.140625" defaultRowHeight="12.75"/>
  <cols>
    <col min="1" max="2" width="9.140625" style="6" customWidth="1"/>
    <col min="3" max="3" width="5.28125" style="6" customWidth="1"/>
    <col min="4" max="4" width="6.28125" style="6" customWidth="1"/>
    <col min="5" max="5" width="16.7109375" style="6" customWidth="1"/>
    <col min="6" max="6" width="22.28125" style="6" customWidth="1"/>
    <col min="7" max="7" width="16.28125" style="6" customWidth="1"/>
    <col min="8" max="8" width="6.140625" style="6" customWidth="1"/>
    <col min="9" max="9" width="11.7109375" style="6" customWidth="1"/>
    <col min="10" max="10" width="9.8515625" style="6" customWidth="1"/>
    <col min="11" max="11" width="17.8515625" style="6" customWidth="1"/>
    <col min="12" max="12" width="7.7109375" style="12" customWidth="1"/>
    <col min="13" max="13" width="7.7109375" style="6" customWidth="1"/>
    <col min="14" max="14" width="6.00390625" style="12" customWidth="1"/>
    <col min="15" max="15" width="7.00390625" style="6" bestFit="1" customWidth="1"/>
    <col min="16" max="16384" width="9.140625" style="6" customWidth="1"/>
  </cols>
  <sheetData>
    <row r="1" spans="3:15" s="2" customFormat="1" ht="23.25">
      <c r="C1" s="207" t="s">
        <v>44</v>
      </c>
      <c r="D1" s="208"/>
      <c r="E1" s="208"/>
      <c r="F1" s="208"/>
      <c r="G1" s="208"/>
      <c r="H1" s="208"/>
      <c r="I1" s="208"/>
      <c r="J1" s="208"/>
      <c r="K1" s="208"/>
      <c r="L1" s="209"/>
      <c r="M1" s="209"/>
      <c r="N1" s="209"/>
      <c r="O1" s="1"/>
    </row>
    <row r="2" spans="3:15" s="2" customFormat="1" ht="24.75" customHeight="1">
      <c r="C2" s="3"/>
      <c r="D2" s="4"/>
      <c r="E2" s="4"/>
      <c r="F2" s="4"/>
      <c r="G2" s="4"/>
      <c r="H2" s="4"/>
      <c r="I2" s="4"/>
      <c r="J2" s="4"/>
      <c r="K2" s="4"/>
      <c r="L2" s="5"/>
      <c r="M2" s="5"/>
      <c r="N2" s="5"/>
      <c r="O2" s="1"/>
    </row>
    <row r="3" spans="3:14" ht="39.75" customHeight="1">
      <c r="C3" s="210" t="s">
        <v>45</v>
      </c>
      <c r="D3" s="211"/>
      <c r="E3" s="211"/>
      <c r="F3" s="211"/>
      <c r="G3" s="211"/>
      <c r="H3" s="211"/>
      <c r="I3" s="211"/>
      <c r="J3" s="211"/>
      <c r="K3" s="211"/>
      <c r="L3" s="212"/>
      <c r="M3" s="212"/>
      <c r="N3" s="212"/>
    </row>
    <row r="4" spans="3:14" ht="27.75" customHeight="1">
      <c r="C4" s="7"/>
      <c r="D4" s="8"/>
      <c r="E4" s="8"/>
      <c r="F4" s="8"/>
      <c r="G4" s="8"/>
      <c r="H4" s="8"/>
      <c r="I4" s="8"/>
      <c r="J4" s="8"/>
      <c r="K4" s="8"/>
      <c r="L4" s="9"/>
      <c r="M4" s="9"/>
      <c r="N4" s="9"/>
    </row>
    <row r="5" spans="3:14" s="10" customFormat="1" ht="20.25" customHeight="1">
      <c r="C5" s="213" t="s">
        <v>41</v>
      </c>
      <c r="D5" s="214"/>
      <c r="E5" s="214"/>
      <c r="F5" s="214"/>
      <c r="G5" s="214"/>
      <c r="H5" s="214"/>
      <c r="I5" s="214"/>
      <c r="J5" s="214"/>
      <c r="K5" s="214"/>
      <c r="L5" s="214"/>
      <c r="M5" s="214"/>
      <c r="N5" s="214"/>
    </row>
    <row r="6" spans="3:14" ht="18.75" customHeight="1">
      <c r="C6" s="215" t="s">
        <v>29</v>
      </c>
      <c r="D6" s="215"/>
      <c r="E6" s="215"/>
      <c r="F6" s="215"/>
      <c r="G6" s="215"/>
      <c r="H6" s="215"/>
      <c r="I6" s="215"/>
      <c r="J6" s="215"/>
      <c r="K6" s="215"/>
      <c r="L6" s="11"/>
      <c r="M6" s="11"/>
      <c r="N6" s="11"/>
    </row>
    <row r="7" spans="5:6" ht="32.25" customHeight="1" thickBot="1">
      <c r="E7" s="2"/>
      <c r="F7" s="2"/>
    </row>
    <row r="8" spans="4:15" s="13" customFormat="1" ht="18" customHeight="1" thickBot="1">
      <c r="D8" s="14"/>
      <c r="E8" s="15" t="s">
        <v>0</v>
      </c>
      <c r="F8" s="15"/>
      <c r="G8" s="15"/>
      <c r="J8" s="155" t="s">
        <v>37</v>
      </c>
      <c r="K8" s="156"/>
      <c r="L8" s="156"/>
      <c r="M8" s="157"/>
      <c r="N8" s="16"/>
      <c r="O8" s="15"/>
    </row>
    <row r="9" spans="5:15" s="12" customFormat="1" ht="18.75" customHeight="1">
      <c r="E9" s="17" t="s">
        <v>1</v>
      </c>
      <c r="F9" s="18" t="s">
        <v>2</v>
      </c>
      <c r="G9" s="19" t="s">
        <v>6</v>
      </c>
      <c r="H9" s="20"/>
      <c r="I9" s="21"/>
      <c r="J9" s="69"/>
      <c r="K9" s="70"/>
      <c r="L9" s="71" t="s">
        <v>3</v>
      </c>
      <c r="M9" s="72" t="s">
        <v>4</v>
      </c>
      <c r="N9" s="23"/>
      <c r="O9" s="24"/>
    </row>
    <row r="10" spans="5:15" ht="19.5" customHeight="1" thickBot="1">
      <c r="E10" s="25" t="s">
        <v>31</v>
      </c>
      <c r="F10" s="26" t="s">
        <v>32</v>
      </c>
      <c r="G10" s="27" t="s">
        <v>8</v>
      </c>
      <c r="H10" s="28"/>
      <c r="I10" s="29"/>
      <c r="J10" s="73" t="s">
        <v>7</v>
      </c>
      <c r="K10" s="74"/>
      <c r="L10" s="75">
        <f>F11*I15</f>
        <v>5715.016867659477</v>
      </c>
      <c r="M10" s="76">
        <f>I15*100</f>
        <v>10.820206875798927</v>
      </c>
      <c r="N10" s="31">
        <f>L10-L11</f>
        <v>207.0168676594767</v>
      </c>
      <c r="O10" s="32"/>
    </row>
    <row r="11" spans="5:15" s="12" customFormat="1" ht="16.5" thickBot="1">
      <c r="E11" s="66">
        <v>34767</v>
      </c>
      <c r="F11" s="67">
        <v>52818</v>
      </c>
      <c r="G11" s="68">
        <v>5508</v>
      </c>
      <c r="H11" s="28"/>
      <c r="J11" s="77" t="s">
        <v>9</v>
      </c>
      <c r="K11" s="78"/>
      <c r="L11" s="79">
        <f>G11</f>
        <v>5508</v>
      </c>
      <c r="M11" s="80">
        <f>100*G11/F11</f>
        <v>10.428263092127684</v>
      </c>
      <c r="N11" s="33"/>
      <c r="O11" s="34"/>
    </row>
    <row r="12" spans="8:15" ht="16.5" customHeight="1" thickBot="1">
      <c r="H12" s="35"/>
      <c r="J12" s="81" t="s">
        <v>10</v>
      </c>
      <c r="K12" s="82"/>
      <c r="L12" s="83">
        <f>F11*J15</f>
        <v>5300.983132340522</v>
      </c>
      <c r="M12" s="84">
        <f>100*J15</f>
        <v>10.03631930845644</v>
      </c>
      <c r="N12" s="31">
        <f>L11-L12</f>
        <v>207.0168676594776</v>
      </c>
      <c r="O12" s="32"/>
    </row>
    <row r="13" ht="39" customHeight="1"/>
    <row r="14" spans="5:14" s="37" customFormat="1" ht="12" customHeight="1">
      <c r="E14" s="38"/>
      <c r="F14" s="38" t="s">
        <v>11</v>
      </c>
      <c r="G14" s="38" t="s">
        <v>12</v>
      </c>
      <c r="H14" s="38" t="s">
        <v>13</v>
      </c>
      <c r="I14" s="38" t="s">
        <v>14</v>
      </c>
      <c r="J14" s="38" t="s">
        <v>15</v>
      </c>
      <c r="K14" s="38" t="s">
        <v>16</v>
      </c>
      <c r="L14" s="38" t="s">
        <v>17</v>
      </c>
      <c r="N14" s="38"/>
    </row>
    <row r="15" spans="5:14" s="37" customFormat="1" ht="15.75" customHeight="1">
      <c r="E15" s="39" t="s">
        <v>18</v>
      </c>
      <c r="F15" s="38">
        <f>G11/F11</f>
        <v>0.10428263092127683</v>
      </c>
      <c r="G15" s="38">
        <f>SQRT($F$15*(1-$F$15)/$E$11)</f>
        <v>0.001639109165570605</v>
      </c>
      <c r="H15" s="38">
        <v>1.22</v>
      </c>
      <c r="I15" s="38">
        <f>$F$15+($H$15*1.96*$G$15)</f>
        <v>0.10820206875798927</v>
      </c>
      <c r="J15" s="38">
        <f>$F$15-($H$15*1.96*$G$15)</f>
        <v>0.1003631930845644</v>
      </c>
      <c r="K15" s="40">
        <f>I15-F15</f>
        <v>0.003919437836712433</v>
      </c>
      <c r="L15" s="41">
        <f>F11*K15</f>
        <v>207.0168676594773</v>
      </c>
      <c r="N15" s="41"/>
    </row>
    <row r="16" spans="5:14" ht="22.5" customHeight="1">
      <c r="E16" s="42"/>
      <c r="F16" s="12"/>
      <c r="G16" s="12"/>
      <c r="H16" s="12"/>
      <c r="I16" s="12"/>
      <c r="J16" s="12"/>
      <c r="K16" s="43"/>
      <c r="L16" s="44"/>
      <c r="N16" s="44"/>
    </row>
    <row r="17" spans="7:8" ht="12.75" customHeight="1">
      <c r="G17" s="45"/>
      <c r="H17" s="45"/>
    </row>
    <row r="18" spans="7:8" ht="12.75" customHeight="1">
      <c r="G18" s="45"/>
      <c r="H18" s="45"/>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thickBot="1"/>
    <row r="32" ht="73.5" customHeight="1" thickBot="1"/>
    <row r="33" spans="3:14" ht="19.5" customHeight="1" thickBot="1">
      <c r="C33" s="216" t="s">
        <v>46</v>
      </c>
      <c r="D33" s="217"/>
      <c r="E33" s="217"/>
      <c r="F33" s="217"/>
      <c r="G33" s="217"/>
      <c r="H33" s="217"/>
      <c r="I33" s="217"/>
      <c r="J33" s="217"/>
      <c r="K33" s="217"/>
      <c r="L33" s="217"/>
      <c r="M33" s="218"/>
      <c r="N33" s="219"/>
    </row>
    <row r="34" ht="31.5" customHeight="1" thickBot="1">
      <c r="L34" s="6"/>
    </row>
    <row r="35" spans="10:13" ht="16.5" customHeight="1" thickBot="1">
      <c r="J35" s="158" t="s">
        <v>37</v>
      </c>
      <c r="K35" s="159"/>
      <c r="L35" s="159"/>
      <c r="M35" s="160"/>
    </row>
    <row r="36" spans="5:13" ht="14.25" customHeight="1" thickBot="1">
      <c r="E36" s="15" t="s">
        <v>0</v>
      </c>
      <c r="F36" s="15"/>
      <c r="G36" s="15"/>
      <c r="J36" s="85"/>
      <c r="K36" s="86"/>
      <c r="L36" s="87" t="s">
        <v>3</v>
      </c>
      <c r="M36" s="88" t="s">
        <v>4</v>
      </c>
    </row>
    <row r="37" spans="5:13" ht="15.75" customHeight="1">
      <c r="E37" s="17" t="s">
        <v>1</v>
      </c>
      <c r="F37" s="18" t="s">
        <v>2</v>
      </c>
      <c r="G37" s="19" t="s">
        <v>6</v>
      </c>
      <c r="J37" s="89" t="s">
        <v>7</v>
      </c>
      <c r="K37" s="55"/>
      <c r="L37" s="90">
        <v>1006</v>
      </c>
      <c r="M37" s="91">
        <v>4.087530471639478</v>
      </c>
    </row>
    <row r="38" spans="5:13" ht="15" customHeight="1">
      <c r="E38" s="46" t="s">
        <v>31</v>
      </c>
      <c r="F38" s="47" t="s">
        <v>32</v>
      </c>
      <c r="G38" s="48" t="s">
        <v>8</v>
      </c>
      <c r="J38" s="92" t="s">
        <v>9</v>
      </c>
      <c r="K38" s="93"/>
      <c r="L38" s="94">
        <v>925</v>
      </c>
      <c r="M38" s="95">
        <v>3.779212289589802</v>
      </c>
    </row>
    <row r="39" spans="5:13" ht="16.5" thickBot="1">
      <c r="E39" s="63">
        <v>20462</v>
      </c>
      <c r="F39" s="64">
        <v>24476</v>
      </c>
      <c r="G39" s="65">
        <v>925</v>
      </c>
      <c r="J39" s="96" t="s">
        <v>10</v>
      </c>
      <c r="K39" s="97"/>
      <c r="L39" s="98">
        <v>844</v>
      </c>
      <c r="M39" s="99">
        <v>3.4</v>
      </c>
    </row>
    <row r="40" spans="11:12" ht="33" customHeight="1" thickBot="1">
      <c r="K40" s="12"/>
      <c r="L40" s="6"/>
    </row>
    <row r="41" spans="3:14" ht="19.5" customHeight="1">
      <c r="C41" s="100" t="s">
        <v>30</v>
      </c>
      <c r="D41" s="113"/>
      <c r="E41" s="114"/>
      <c r="F41" s="115"/>
      <c r="G41" s="50"/>
      <c r="H41" s="50"/>
      <c r="I41" s="50"/>
      <c r="J41" s="50"/>
      <c r="K41" s="50"/>
      <c r="L41" s="50"/>
      <c r="M41" s="49"/>
      <c r="N41" s="51"/>
    </row>
    <row r="42" spans="3:14" s="52" customFormat="1" ht="51" customHeight="1">
      <c r="C42" s="220" t="s">
        <v>47</v>
      </c>
      <c r="D42" s="221"/>
      <c r="E42" s="221"/>
      <c r="F42" s="221"/>
      <c r="G42" s="221"/>
      <c r="H42" s="221"/>
      <c r="I42" s="221"/>
      <c r="J42" s="221"/>
      <c r="K42" s="221"/>
      <c r="L42" s="221"/>
      <c r="M42" s="221"/>
      <c r="N42" s="222"/>
    </row>
    <row r="43" spans="3:14" ht="112.5" customHeight="1" thickBot="1">
      <c r="C43" s="204" t="s">
        <v>40</v>
      </c>
      <c r="D43" s="205"/>
      <c r="E43" s="205"/>
      <c r="F43" s="205"/>
      <c r="G43" s="205"/>
      <c r="H43" s="205"/>
      <c r="I43" s="205"/>
      <c r="J43" s="205"/>
      <c r="K43" s="205"/>
      <c r="L43" s="205"/>
      <c r="M43" s="205"/>
      <c r="N43" s="206"/>
    </row>
    <row r="44" ht="12.75" customHeight="1">
      <c r="L44" s="6"/>
    </row>
    <row r="45" ht="12.75" customHeight="1"/>
  </sheetData>
  <sheetProtection/>
  <mergeCells count="7">
    <mergeCell ref="C43:N43"/>
    <mergeCell ref="C1:N1"/>
    <mergeCell ref="C3:N3"/>
    <mergeCell ref="C5:N5"/>
    <mergeCell ref="C6:K6"/>
    <mergeCell ref="C33:N33"/>
    <mergeCell ref="C42:N42"/>
  </mergeCells>
  <printOptions/>
  <pageMargins left="0.7" right="0.7" top="0.75" bottom="0.75" header="0.3" footer="0.3"/>
  <pageSetup horizontalDpi="600" verticalDpi="600" orientation="portrait" paperSize="9" scale="63" r:id="rId2"/>
  <rowBreaks count="1" manualBreakCount="1">
    <brk id="43" min="2" max="1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D1:V60"/>
  <sheetViews>
    <sheetView zoomScale="50" zoomScaleNormal="50" workbookViewId="0" topLeftCell="A1">
      <selection activeCell="A19" sqref="A19:IV23"/>
    </sheetView>
  </sheetViews>
  <sheetFormatPr defaultColWidth="9.140625" defaultRowHeight="12.75"/>
  <cols>
    <col min="1" max="1" width="9.140625" style="6" customWidth="1"/>
    <col min="2" max="2" width="8.140625" style="6" customWidth="1"/>
    <col min="3" max="3" width="9.140625" style="6" customWidth="1"/>
    <col min="4" max="4" width="2.140625" style="6" customWidth="1"/>
    <col min="5" max="5" width="3.421875" style="6" customWidth="1"/>
    <col min="6" max="6" width="4.421875" style="6" customWidth="1"/>
    <col min="7" max="7" width="25.421875" style="6" customWidth="1"/>
    <col min="8" max="8" width="33.421875" style="6" customWidth="1"/>
    <col min="9" max="9" width="41.57421875" style="6" customWidth="1"/>
    <col min="10" max="10" width="33.140625" style="6" customWidth="1"/>
    <col min="11" max="11" width="20.140625" style="6" customWidth="1"/>
    <col min="12" max="12" width="28.421875" style="6" customWidth="1"/>
    <col min="13" max="13" width="14.00390625" style="6" customWidth="1"/>
    <col min="14" max="14" width="18.00390625" style="6" customWidth="1"/>
    <col min="15" max="15" width="13.57421875" style="6" customWidth="1"/>
    <col min="16" max="16" width="7.421875" style="6" customWidth="1"/>
    <col min="17" max="17" width="3.28125" style="6" customWidth="1"/>
    <col min="18" max="19" width="9.140625" style="6" customWidth="1"/>
    <col min="20" max="20" width="10.57421875" style="6" customWidth="1"/>
    <col min="21" max="16384" width="9.140625" style="6" customWidth="1"/>
  </cols>
  <sheetData>
    <row r="1" spans="5:18" ht="51">
      <c r="E1" s="231" t="s">
        <v>43</v>
      </c>
      <c r="F1" s="232"/>
      <c r="G1" s="232"/>
      <c r="H1" s="232"/>
      <c r="I1" s="232"/>
      <c r="J1" s="232"/>
      <c r="K1" s="232"/>
      <c r="L1" s="232"/>
      <c r="M1" s="232"/>
      <c r="N1" s="232"/>
      <c r="O1" s="233"/>
      <c r="P1" s="233"/>
      <c r="Q1" s="1"/>
      <c r="R1" s="2"/>
    </row>
    <row r="2" spans="5:18" ht="18" customHeight="1">
      <c r="E2" s="117"/>
      <c r="F2" s="118"/>
      <c r="G2" s="118"/>
      <c r="H2" s="118"/>
      <c r="I2" s="118"/>
      <c r="J2" s="118"/>
      <c r="K2" s="118"/>
      <c r="L2" s="118"/>
      <c r="M2" s="118"/>
      <c r="N2" s="118"/>
      <c r="O2" s="119"/>
      <c r="P2" s="119"/>
      <c r="Q2" s="1"/>
      <c r="R2" s="2"/>
    </row>
    <row r="3" spans="5:18" ht="11.25" customHeight="1">
      <c r="E3" s="53"/>
      <c r="F3" s="54"/>
      <c r="G3" s="54"/>
      <c r="H3" s="54"/>
      <c r="I3" s="54"/>
      <c r="J3" s="54"/>
      <c r="K3" s="54"/>
      <c r="L3" s="54"/>
      <c r="M3" s="54"/>
      <c r="N3" s="54"/>
      <c r="O3" s="9"/>
      <c r="P3" s="9"/>
      <c r="Q3" s="1"/>
      <c r="R3" s="2"/>
    </row>
    <row r="4" spans="5:16" ht="114.75" customHeight="1">
      <c r="E4" s="234" t="s">
        <v>42</v>
      </c>
      <c r="F4" s="234"/>
      <c r="G4" s="234"/>
      <c r="H4" s="234"/>
      <c r="I4" s="234"/>
      <c r="J4" s="234"/>
      <c r="K4" s="234"/>
      <c r="L4" s="234"/>
      <c r="M4" s="234"/>
      <c r="N4" s="234"/>
      <c r="O4" s="235"/>
      <c r="P4" s="235"/>
    </row>
    <row r="5" spans="5:16" ht="17.25" customHeight="1">
      <c r="E5" s="120"/>
      <c r="F5" s="120"/>
      <c r="G5" s="120"/>
      <c r="H5" s="120"/>
      <c r="I5" s="120"/>
      <c r="J5" s="120"/>
      <c r="K5" s="120"/>
      <c r="L5" s="120"/>
      <c r="M5" s="120"/>
      <c r="N5" s="120"/>
      <c r="O5" s="121"/>
      <c r="P5" s="121"/>
    </row>
    <row r="6" spans="5:16" ht="12.75" customHeight="1">
      <c r="E6" s="7"/>
      <c r="F6" s="7"/>
      <c r="G6" s="7"/>
      <c r="H6" s="7"/>
      <c r="I6" s="7"/>
      <c r="J6" s="7"/>
      <c r="K6" s="7"/>
      <c r="L6" s="7"/>
      <c r="M6" s="7"/>
      <c r="N6" s="7"/>
      <c r="O6" s="10"/>
      <c r="P6" s="10"/>
    </row>
    <row r="7" spans="5:16" ht="60.75" customHeight="1">
      <c r="E7" s="236" t="s">
        <v>41</v>
      </c>
      <c r="F7" s="237"/>
      <c r="G7" s="237"/>
      <c r="H7" s="237"/>
      <c r="I7" s="237"/>
      <c r="J7" s="237"/>
      <c r="K7" s="237"/>
      <c r="L7" s="237"/>
      <c r="M7" s="237"/>
      <c r="N7" s="237"/>
      <c r="O7" s="237"/>
      <c r="P7" s="237"/>
    </row>
    <row r="8" spans="5:16" ht="78" customHeight="1">
      <c r="E8" s="238" t="s">
        <v>38</v>
      </c>
      <c r="F8" s="239"/>
      <c r="G8" s="239"/>
      <c r="H8" s="239"/>
      <c r="I8" s="239"/>
      <c r="J8" s="239"/>
      <c r="K8" s="239"/>
      <c r="L8" s="239"/>
      <c r="M8" s="239"/>
      <c r="N8" s="237"/>
      <c r="O8" s="237"/>
      <c r="P8" s="237"/>
    </row>
    <row r="9" spans="12:22" ht="12.75" customHeight="1">
      <c r="L9" s="30"/>
      <c r="M9" s="30"/>
      <c r="N9" s="30"/>
      <c r="O9" s="30"/>
      <c r="P9" s="30"/>
      <c r="Q9" s="30"/>
      <c r="R9" s="30"/>
      <c r="S9" s="30"/>
      <c r="T9" s="30"/>
      <c r="U9" s="30"/>
      <c r="V9" s="30"/>
    </row>
    <row r="10" spans="12:22" ht="12.75" customHeight="1">
      <c r="L10" s="30"/>
      <c r="M10" s="30"/>
      <c r="N10" s="30"/>
      <c r="O10" s="30"/>
      <c r="P10" s="30"/>
      <c r="Q10" s="30"/>
      <c r="R10" s="30"/>
      <c r="S10" s="30"/>
      <c r="T10" s="30"/>
      <c r="U10" s="30"/>
      <c r="V10" s="30"/>
    </row>
    <row r="11" spans="6:22" ht="12" customHeight="1" thickBot="1">
      <c r="F11" s="137"/>
      <c r="G11" s="137"/>
      <c r="H11" s="137"/>
      <c r="I11" s="137"/>
      <c r="J11" s="137"/>
      <c r="L11" s="55"/>
      <c r="M11" s="55"/>
      <c r="N11" s="55"/>
      <c r="O11" s="55"/>
      <c r="P11" s="30"/>
      <c r="Q11" s="30"/>
      <c r="R11" s="30"/>
      <c r="S11" s="30"/>
      <c r="T11" s="30"/>
      <c r="U11" s="30"/>
      <c r="V11" s="30"/>
    </row>
    <row r="12" spans="5:22" ht="27" customHeight="1" thickBot="1">
      <c r="E12" s="13"/>
      <c r="F12" s="137"/>
      <c r="G12" s="137"/>
      <c r="H12" s="125" t="s">
        <v>0</v>
      </c>
      <c r="I12" s="125"/>
      <c r="J12" s="125"/>
      <c r="L12" s="192"/>
      <c r="M12" s="193" t="s">
        <v>33</v>
      </c>
      <c r="N12" s="193"/>
      <c r="O12" s="194"/>
      <c r="P12" s="152"/>
      <c r="Q12" s="106"/>
      <c r="R12" s="116"/>
      <c r="S12" s="60"/>
      <c r="T12" s="30"/>
      <c r="U12" s="30"/>
      <c r="V12" s="30"/>
    </row>
    <row r="13" spans="6:20" ht="29.25" customHeight="1">
      <c r="F13" s="138"/>
      <c r="G13" s="139"/>
      <c r="H13" s="161" t="s">
        <v>1</v>
      </c>
      <c r="I13" s="162" t="s">
        <v>2</v>
      </c>
      <c r="J13" s="163" t="s">
        <v>6</v>
      </c>
      <c r="L13" s="128"/>
      <c r="M13" s="198"/>
      <c r="N13" s="199"/>
      <c r="O13" s="200"/>
      <c r="P13" s="201"/>
      <c r="Q13" s="202"/>
      <c r="R13" s="49"/>
      <c r="S13" s="60"/>
      <c r="T13" s="30"/>
    </row>
    <row r="14" spans="6:20" ht="37.5" customHeight="1">
      <c r="F14" s="137"/>
      <c r="G14" s="137"/>
      <c r="H14" s="164" t="s">
        <v>31</v>
      </c>
      <c r="I14" s="165" t="s">
        <v>32</v>
      </c>
      <c r="J14" s="166" t="s">
        <v>8</v>
      </c>
      <c r="L14" s="223" t="s">
        <v>34</v>
      </c>
      <c r="M14" s="126" t="str">
        <f>IF(ABS(N22)&gt;1.9599999,"Significantly different","Not significantly different")</f>
        <v>Not significantly different</v>
      </c>
      <c r="N14" s="127"/>
      <c r="O14" s="144"/>
      <c r="P14" s="145"/>
      <c r="Q14" s="195"/>
      <c r="R14" s="30"/>
      <c r="S14" s="58"/>
      <c r="T14" s="30"/>
    </row>
    <row r="15" spans="6:20" ht="28.5" customHeight="1">
      <c r="F15" s="140" t="s">
        <v>19</v>
      </c>
      <c r="G15" s="140"/>
      <c r="H15" s="167">
        <v>14760</v>
      </c>
      <c r="I15" s="168">
        <v>21817</v>
      </c>
      <c r="J15" s="169">
        <v>457</v>
      </c>
      <c r="L15" s="240"/>
      <c r="M15" s="126"/>
      <c r="N15" s="127"/>
      <c r="O15" s="144"/>
      <c r="P15" s="145"/>
      <c r="Q15" s="196"/>
      <c r="R15" s="30"/>
      <c r="S15" s="58"/>
      <c r="T15" s="30"/>
    </row>
    <row r="16" spans="6:20" ht="28.5" customHeight="1">
      <c r="F16" s="140"/>
      <c r="G16" s="140"/>
      <c r="H16" s="182"/>
      <c r="I16" s="183"/>
      <c r="J16" s="184"/>
      <c r="L16" s="240"/>
      <c r="M16" s="102"/>
      <c r="N16" s="102"/>
      <c r="O16" s="104"/>
      <c r="P16" s="104"/>
      <c r="Q16" s="150"/>
      <c r="R16" s="30"/>
      <c r="S16" s="58"/>
      <c r="T16" s="30"/>
    </row>
    <row r="17" spans="6:20" ht="29.25" customHeight="1" thickBot="1">
      <c r="F17" s="140" t="s">
        <v>20</v>
      </c>
      <c r="G17" s="140"/>
      <c r="H17" s="170">
        <v>14677</v>
      </c>
      <c r="I17" s="171">
        <v>21853</v>
      </c>
      <c r="J17" s="172">
        <v>472</v>
      </c>
      <c r="L17" s="240"/>
      <c r="M17" s="102"/>
      <c r="N17" s="102"/>
      <c r="O17" s="104"/>
      <c r="P17" s="104"/>
      <c r="Q17" s="150"/>
      <c r="R17" s="30"/>
      <c r="S17" s="58"/>
      <c r="T17" s="30"/>
    </row>
    <row r="18" spans="12:20" ht="12.75" customHeight="1">
      <c r="L18" s="240"/>
      <c r="M18" s="102"/>
      <c r="N18" s="102"/>
      <c r="O18" s="104"/>
      <c r="P18" s="104"/>
      <c r="Q18" s="150"/>
      <c r="R18" s="30"/>
      <c r="S18" s="58"/>
      <c r="T18" s="30"/>
    </row>
    <row r="19" spans="8:20" ht="28.5" customHeight="1" hidden="1" thickBot="1">
      <c r="H19" s="203"/>
      <c r="I19" s="203"/>
      <c r="J19" s="203"/>
      <c r="K19" s="45"/>
      <c r="L19" s="241"/>
      <c r="M19" s="103"/>
      <c r="N19" s="103"/>
      <c r="O19" s="105"/>
      <c r="P19" s="105"/>
      <c r="Q19" s="153"/>
      <c r="R19" s="36"/>
      <c r="S19" s="59"/>
      <c r="T19" s="30"/>
    </row>
    <row r="20" spans="8:20" ht="24.75" customHeight="1" hidden="1">
      <c r="H20" s="203"/>
      <c r="I20" s="203"/>
      <c r="J20" s="203"/>
      <c r="K20" s="45"/>
      <c r="L20" s="151"/>
      <c r="M20" s="104"/>
      <c r="N20" s="104"/>
      <c r="O20" s="104"/>
      <c r="P20" s="104"/>
      <c r="Q20" s="150"/>
      <c r="R20" s="30"/>
      <c r="S20" s="30"/>
      <c r="T20" s="30"/>
    </row>
    <row r="21" spans="8:20" ht="12.75" customHeight="1" hidden="1">
      <c r="H21" s="24" t="s">
        <v>21</v>
      </c>
      <c r="I21" s="12" t="s">
        <v>22</v>
      </c>
      <c r="J21" s="24" t="s">
        <v>23</v>
      </c>
      <c r="K21" s="24" t="s">
        <v>24</v>
      </c>
      <c r="L21" s="22" t="s">
        <v>25</v>
      </c>
      <c r="M21" s="22" t="s">
        <v>26</v>
      </c>
      <c r="N21" s="22" t="s">
        <v>27</v>
      </c>
      <c r="O21" s="30"/>
      <c r="P21" s="30"/>
      <c r="Q21" s="56"/>
      <c r="R21" s="30"/>
      <c r="S21" s="30"/>
      <c r="T21" s="30"/>
    </row>
    <row r="22" spans="8:20" ht="12.75" customHeight="1" hidden="1">
      <c r="H22" s="43">
        <f>J15/I15</f>
        <v>0.02094696796076454</v>
      </c>
      <c r="I22" s="43">
        <f>J17/I17</f>
        <v>0.02159886514437377</v>
      </c>
      <c r="J22" s="43">
        <f>(H22*(1-H22)/H15)</f>
        <v>1.3894439359088918E-06</v>
      </c>
      <c r="K22" s="43">
        <f>(I22*(1-I22)/H17)</f>
        <v>1.4398279054881058E-06</v>
      </c>
      <c r="L22" s="197">
        <f>SQRT(J22+K22)*1.22</f>
        <v>0.002052093615977422</v>
      </c>
      <c r="M22" s="197">
        <f>ABS(H22-I22)</f>
        <v>0.0006518971836092305</v>
      </c>
      <c r="N22" s="197">
        <f>M22/L22</f>
        <v>0.3176741930941239</v>
      </c>
      <c r="O22" s="30"/>
      <c r="P22" s="30"/>
      <c r="Q22" s="56"/>
      <c r="R22" s="30"/>
      <c r="S22" s="30"/>
      <c r="T22" s="30"/>
    </row>
    <row r="23" spans="8:20" ht="51.75" customHeight="1" hidden="1">
      <c r="H23" s="43"/>
      <c r="I23" s="43"/>
      <c r="J23" s="43"/>
      <c r="K23" s="43"/>
      <c r="L23" s="197"/>
      <c r="M23" s="197"/>
      <c r="N23" s="197"/>
      <c r="O23" s="30"/>
      <c r="P23" s="30"/>
      <c r="Q23" s="56"/>
      <c r="R23" s="30"/>
      <c r="S23" s="30"/>
      <c r="T23" s="30"/>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22.5" customHeight="1"/>
    <row r="41" ht="409.5" customHeight="1" thickBot="1"/>
    <row r="42" spans="4:19" ht="42.75" customHeight="1" thickBot="1">
      <c r="D42" s="146"/>
      <c r="E42" s="242" t="s">
        <v>46</v>
      </c>
      <c r="F42" s="242"/>
      <c r="G42" s="242"/>
      <c r="H42" s="242"/>
      <c r="I42" s="242"/>
      <c r="J42" s="242"/>
      <c r="K42" s="242"/>
      <c r="L42" s="242"/>
      <c r="M42" s="242"/>
      <c r="N42" s="242"/>
      <c r="O42" s="243"/>
      <c r="P42" s="243"/>
      <c r="Q42" s="147"/>
      <c r="R42" s="147"/>
      <c r="S42" s="148"/>
    </row>
    <row r="43" ht="12.75" customHeight="1"/>
    <row r="44" ht="12.75" customHeight="1"/>
    <row r="45" spans="5:6" ht="108" customHeight="1" thickBot="1">
      <c r="E45" s="57"/>
      <c r="F45" s="57"/>
    </row>
    <row r="46" spans="5:18" ht="34.5" customHeight="1" thickBot="1">
      <c r="E46" s="57"/>
      <c r="F46" s="122"/>
      <c r="G46" s="122"/>
      <c r="H46" s="188" t="s">
        <v>0</v>
      </c>
      <c r="I46" s="101"/>
      <c r="J46" s="101"/>
      <c r="L46" s="141"/>
      <c r="M46" s="142" t="s">
        <v>33</v>
      </c>
      <c r="N46" s="142"/>
      <c r="O46" s="143"/>
      <c r="P46" s="132"/>
      <c r="Q46" s="147"/>
      <c r="R46" s="148"/>
    </row>
    <row r="47" spans="5:18" ht="27" customHeight="1">
      <c r="E47" s="57"/>
      <c r="F47" s="133"/>
      <c r="G47" s="133"/>
      <c r="H47" s="173" t="s">
        <v>1</v>
      </c>
      <c r="I47" s="174" t="s">
        <v>2</v>
      </c>
      <c r="J47" s="175" t="s">
        <v>6</v>
      </c>
      <c r="L47" s="107"/>
      <c r="M47" s="129"/>
      <c r="N47" s="154"/>
      <c r="O47" s="190"/>
      <c r="P47" s="131"/>
      <c r="Q47" s="30"/>
      <c r="R47" s="58"/>
    </row>
    <row r="48" spans="6:18" ht="33" customHeight="1">
      <c r="F48" s="133"/>
      <c r="G48" s="133"/>
      <c r="H48" s="176" t="s">
        <v>28</v>
      </c>
      <c r="I48" s="177" t="s">
        <v>5</v>
      </c>
      <c r="J48" s="178" t="s">
        <v>8</v>
      </c>
      <c r="L48" s="223" t="s">
        <v>34</v>
      </c>
      <c r="M48" s="126" t="s">
        <v>48</v>
      </c>
      <c r="N48" s="127"/>
      <c r="O48" s="144"/>
      <c r="P48" s="145"/>
      <c r="Q48" s="30"/>
      <c r="R48" s="58"/>
    </row>
    <row r="49" spans="6:18" ht="27" customHeight="1">
      <c r="F49" s="189" t="s">
        <v>19</v>
      </c>
      <c r="G49" s="189"/>
      <c r="H49" s="179">
        <v>20462</v>
      </c>
      <c r="I49" s="180">
        <v>24476</v>
      </c>
      <c r="J49" s="181">
        <v>942</v>
      </c>
      <c r="L49" s="223"/>
      <c r="M49" s="129"/>
      <c r="N49" s="130"/>
      <c r="O49" s="191"/>
      <c r="P49" s="30"/>
      <c r="Q49" s="30"/>
      <c r="R49" s="58"/>
    </row>
    <row r="50" spans="6:18" ht="21.75" customHeight="1">
      <c r="F50" s="189"/>
      <c r="G50" s="189"/>
      <c r="H50" s="182"/>
      <c r="I50" s="183"/>
      <c r="J50" s="184"/>
      <c r="L50" s="223"/>
      <c r="M50" s="108"/>
      <c r="N50" s="108"/>
      <c r="O50" s="110"/>
      <c r="P50" s="30"/>
      <c r="Q50" s="30"/>
      <c r="R50" s="58"/>
    </row>
    <row r="51" spans="6:18" ht="24.75" customHeight="1" thickBot="1">
      <c r="F51" s="189" t="s">
        <v>20</v>
      </c>
      <c r="G51" s="189"/>
      <c r="H51" s="185">
        <v>20229</v>
      </c>
      <c r="I51" s="186">
        <v>24311</v>
      </c>
      <c r="J51" s="187">
        <v>1008</v>
      </c>
      <c r="L51" s="223"/>
      <c r="M51" s="108"/>
      <c r="N51" s="108"/>
      <c r="O51" s="110"/>
      <c r="P51" s="30"/>
      <c r="Q51" s="30"/>
      <c r="R51" s="58"/>
    </row>
    <row r="52" spans="6:18" ht="32.25" customHeight="1">
      <c r="F52" s="101"/>
      <c r="G52" s="101"/>
      <c r="H52" s="101"/>
      <c r="I52" s="101"/>
      <c r="J52" s="101"/>
      <c r="L52" s="223"/>
      <c r="M52" s="108"/>
      <c r="N52" s="108"/>
      <c r="O52" s="110"/>
      <c r="P52" s="30"/>
      <c r="Q52" s="55"/>
      <c r="R52" s="58"/>
    </row>
    <row r="53" spans="12:18" ht="18" customHeight="1" thickBot="1">
      <c r="L53" s="224"/>
      <c r="M53" s="109"/>
      <c r="N53" s="109"/>
      <c r="O53" s="111"/>
      <c r="P53" s="36"/>
      <c r="Q53" s="36"/>
      <c r="R53" s="59"/>
    </row>
    <row r="54" ht="148.5" customHeight="1" thickBot="1"/>
    <row r="55" spans="5:18" ht="48" customHeight="1">
      <c r="E55" s="134" t="s">
        <v>30</v>
      </c>
      <c r="F55" s="135"/>
      <c r="G55" s="135"/>
      <c r="H55" s="136"/>
      <c r="I55" s="135"/>
      <c r="J55" s="135"/>
      <c r="K55" s="135"/>
      <c r="L55" s="135"/>
      <c r="M55" s="135"/>
      <c r="N55" s="135"/>
      <c r="O55" s="135"/>
      <c r="P55" s="135"/>
      <c r="Q55" s="49"/>
      <c r="R55" s="60"/>
    </row>
    <row r="56" spans="5:18" ht="101.25" customHeight="1">
      <c r="E56" s="225" t="s">
        <v>35</v>
      </c>
      <c r="F56" s="226"/>
      <c r="G56" s="226"/>
      <c r="H56" s="226"/>
      <c r="I56" s="226"/>
      <c r="J56" s="226"/>
      <c r="K56" s="226"/>
      <c r="L56" s="226"/>
      <c r="M56" s="226"/>
      <c r="N56" s="226"/>
      <c r="O56" s="226"/>
      <c r="P56" s="226"/>
      <c r="Q56" s="30"/>
      <c r="R56" s="58"/>
    </row>
    <row r="57" spans="5:18" ht="78.75" customHeight="1">
      <c r="E57" s="227" t="s">
        <v>36</v>
      </c>
      <c r="F57" s="228"/>
      <c r="G57" s="228"/>
      <c r="H57" s="228"/>
      <c r="I57" s="228"/>
      <c r="J57" s="228"/>
      <c r="K57" s="228"/>
      <c r="L57" s="228"/>
      <c r="M57" s="228"/>
      <c r="N57" s="228"/>
      <c r="O57" s="228"/>
      <c r="P57" s="149"/>
      <c r="Q57" s="30"/>
      <c r="R57" s="58"/>
    </row>
    <row r="58" spans="5:18" ht="85.5" customHeight="1">
      <c r="E58" s="229" t="s">
        <v>39</v>
      </c>
      <c r="F58" s="230"/>
      <c r="G58" s="230"/>
      <c r="H58" s="230"/>
      <c r="I58" s="230"/>
      <c r="J58" s="230"/>
      <c r="K58" s="230"/>
      <c r="L58" s="230"/>
      <c r="M58" s="230"/>
      <c r="N58" s="230"/>
      <c r="O58" s="230"/>
      <c r="P58" s="149"/>
      <c r="Q58" s="30"/>
      <c r="R58" s="58"/>
    </row>
    <row r="59" spans="5:18" ht="12.75" customHeight="1" thickBot="1">
      <c r="E59" s="123"/>
      <c r="F59" s="124"/>
      <c r="G59" s="124"/>
      <c r="H59" s="124"/>
      <c r="I59" s="124"/>
      <c r="J59" s="124"/>
      <c r="K59" s="124"/>
      <c r="L59" s="124"/>
      <c r="M59" s="124"/>
      <c r="N59" s="124"/>
      <c r="O59" s="124"/>
      <c r="P59" s="112"/>
      <c r="Q59" s="36"/>
      <c r="R59" s="59"/>
    </row>
    <row r="60" spans="5:15" ht="12.75" customHeight="1">
      <c r="E60" s="61"/>
      <c r="F60" s="62"/>
      <c r="G60" s="62"/>
      <c r="H60" s="62"/>
      <c r="I60" s="62"/>
      <c r="J60" s="62"/>
      <c r="K60" s="62"/>
      <c r="L60" s="62"/>
      <c r="M60" s="62"/>
      <c r="N60" s="62"/>
      <c r="O60" s="62"/>
    </row>
  </sheetData>
  <sheetProtection/>
  <mergeCells count="10">
    <mergeCell ref="L48:L53"/>
    <mergeCell ref="E56:P56"/>
    <mergeCell ref="E57:O57"/>
    <mergeCell ref="E58:O58"/>
    <mergeCell ref="E1:P1"/>
    <mergeCell ref="E4:P4"/>
    <mergeCell ref="E7:P7"/>
    <mergeCell ref="E8:P8"/>
    <mergeCell ref="L14:L19"/>
    <mergeCell ref="E42:P42"/>
  </mergeCells>
  <conditionalFormatting sqref="J18">
    <cfRule type="cellIs" priority="1" dxfId="0" operator="equal" stopIfTrue="1">
      <formula>"significantly different"</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MEDIA</dc:creator>
  <cp:keywords/>
  <dc:description/>
  <cp:lastModifiedBy>Judith Kennedy</cp:lastModifiedBy>
  <cp:lastPrinted>2014-04-03T11:31:28Z</cp:lastPrinted>
  <dcterms:created xsi:type="dcterms:W3CDTF">1999-01-07T22:16:20Z</dcterms:created>
  <dcterms:modified xsi:type="dcterms:W3CDTF">2023-04-04T14:17:34Z</dcterms:modified>
  <cp:category/>
  <cp:version/>
  <cp:contentType/>
  <cp:contentStatus/>
</cp:coreProperties>
</file>